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3º Trimestre\Publicar\"/>
    </mc:Choice>
  </mc:AlternateContent>
  <xr:revisionPtr revIDLastSave="0" documentId="8_{F157F5F4-67E6-482F-9366-E937DD2EB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4" l="1"/>
  <c r="F12" i="3" l="1"/>
  <c r="F16" i="3"/>
  <c r="F20" i="3"/>
  <c r="F24" i="3"/>
  <c r="F11" i="3"/>
  <c r="F15" i="3"/>
  <c r="F19" i="3"/>
  <c r="F23" i="3"/>
  <c r="F27" i="3"/>
  <c r="F14" i="3"/>
  <c r="F18" i="3"/>
  <c r="F22" i="3"/>
  <c r="F26" i="3"/>
  <c r="F13" i="3"/>
  <c r="F17" i="3"/>
  <c r="F21" i="3"/>
  <c r="F25" i="3"/>
  <c r="G33" i="4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H28" i="4"/>
  <c r="G28" i="4"/>
  <c r="G36" i="4"/>
  <c r="H33" i="4"/>
  <c r="F33" i="4"/>
  <c r="N28" i="4"/>
  <c r="M28" i="4"/>
  <c r="G50" i="4" l="1"/>
  <c r="F50" i="4"/>
  <c r="H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<sst xmlns="http://schemas.openxmlformats.org/spreadsheetml/2006/main" count="705" uniqueCount="129">
  <si>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</si>
  <si>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</si>
  <si>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</si>
  <si>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</si>
  <si>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</si>
  <si>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</si>
  <si>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</si>
  <si>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</si>
  <si>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</si>
  <si>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</si>
  <si>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</si>
  <si>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</si>
  <si>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</si>
  <si>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</si>
  <si>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</si>
  <si>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</si>
  <si>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</si>
  <si>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</si>
  <si>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</si>
  <si>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</si>
  <si>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</si>
  <si>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</si>
  <si>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</si>
  <si>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</si>
  <si>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</si>
  <si>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</si>
  <si>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</si>
  <si>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</si>
  <si>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</si>
  <si>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</si>
  <si>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</si>
  <si>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</si>
  <si>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</si>
  <si>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</si>
  <si>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</si>
  <si>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</si>
  <si>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</si>
  <si>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</si>
  <si>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</si>
  <si>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</si>
  <si>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</si>
  <si>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</si>
  <si>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</si>
  <si>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</si>
  <si>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</si>
  <si>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</si>
  <si>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</si>
  <si>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</si>
  <si>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</si>
  <si>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</si>
  <si>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</si>
  <si>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</si>
  <si>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</si>
  <si>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</si>
  <si>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</si>
  <si>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</si>
  <si>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</si>
  <si>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</si>
  <si>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</si>
  <si>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</si>
  <si>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</si>
  <si>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</si>
  <si>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</si>
  <si>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</si>
  <si>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</si>
  <si>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</si>
  <si>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</si>
  <si>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</si>
  <si>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</si>
  <si>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</si>
  <si>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</si>
  <si>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</si>
  <si>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</si>
  <si>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</si>
  <si>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</si>
  <si>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</si>
  <si>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</si>
  <si>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</si>
  <si>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</si>
  <si>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</si>
  <si>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</si>
  <si>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</si>
  <si>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</si>
  <si>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</si>
  <si>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</si>
  <si>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</si>
  <si>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</si>
  <si>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</si>
  <si>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</si>
  <si>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</si>
  <si>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</si>
  <si>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</si>
  <si>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</si>
  <si>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</si>
  <si>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</si>
  <si>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</si>
  <si>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</si>
  <si>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</si>
  <si>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</si>
  <si>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</si>
  <si>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</si>
  <si>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</si>
  <si>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</si>
  <si>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</si>
  <si>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</si>
  <si>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</si>
  <si>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</si>
  <si>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</si>
  <si>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</si>
  <si>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</si>
  <si>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</si>
  <si>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</si>
  <si>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</si>
  <si>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</si>
  <si>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</si>
  <si>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</si>
  <si>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</si>
  <si>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</si>
  <si>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</si>
  <si>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3º trimestre 2021</t>
  </si>
  <si>
    <t>3º trimestre 2022</t>
  </si>
  <si>
    <t>3º trimestre 2022/3º trimestre 2021</t>
  </si>
  <si>
    <t>Evolución 
3º trimestre 2022/3º trimestre 2021</t>
  </si>
  <si>
    <t>3º trimestre 2021
Con Imposición de medidas</t>
  </si>
  <si>
    <t>3º trimestre 2021
Sin Imposicion de Medidas</t>
  </si>
  <si>
    <t>3º trimestre 2022
Con Imposición de medidas</t>
  </si>
  <si>
    <t>3º trimestre 2022
Sin Imposicion de Medidas</t>
  </si>
  <si>
    <t>Evolución
3º trimestre 2022/3º trimestre 2021
Con Imposición de medidas</t>
  </si>
  <si>
    <t>Evolución
3º trimestre 2022/3º trimestre 2021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</si>
</sst>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64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0" borderId="0" xfId="1" applyFont="1" applyAlignment="1">
      <alignment horizontal="left" vertical="center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2022</a:t>
          </a: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552451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568006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581025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219076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234631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33" t="s">
        <v>1</v>
      </c>
      <c r="C16" s="33"/>
      <c r="D16" s="33"/>
      <c r="E16" s="33"/>
      <c r="F16" s="33"/>
    </row>
    <row r="17" spans="2:12" ht="14.25" x14ac:dyDescent="0.2">
      <c r="B17" s="27"/>
      <c r="C17" s="27"/>
      <c r="D17" s="27"/>
      <c r="E17" s="27"/>
      <c r="F17" s="27"/>
    </row>
    <row r="18" spans="2:12" ht="14.25" x14ac:dyDescent="0.2">
      <c r="B18" s="33" t="s">
        <v>103</v>
      </c>
      <c r="C18" s="33"/>
      <c r="D18" s="33"/>
      <c r="E18" s="33"/>
      <c r="F18" s="1"/>
    </row>
    <row r="19" spans="2:12" ht="14.25" x14ac:dyDescent="0.2">
      <c r="B19" s="33" t="s">
        <v>104</v>
      </c>
      <c r="C19" s="33"/>
      <c r="D19" s="33"/>
      <c r="E19" s="33"/>
      <c r="F19" s="1"/>
    </row>
    <row r="20" spans="2:12" ht="14.25" x14ac:dyDescent="0.2">
      <c r="B20" s="33" t="s">
        <v>105</v>
      </c>
      <c r="C20" s="33"/>
      <c r="D20" s="33"/>
      <c r="E20" s="33"/>
      <c r="F20" s="1"/>
    </row>
    <row r="21" spans="2:12" ht="14.25" x14ac:dyDescent="0.2">
      <c r="B21" s="33" t="s">
        <v>106</v>
      </c>
      <c r="C21" s="33"/>
      <c r="D21" s="33"/>
      <c r="E21" s="33"/>
      <c r="F21" s="1"/>
    </row>
    <row r="22" spans="2:12" ht="14.25" x14ac:dyDescent="0.2">
      <c r="B22" s="21" t="s">
        <v>107</v>
      </c>
      <c r="C22" s="21"/>
      <c r="D22" s="21"/>
      <c r="E22" s="2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8"/>
      <c r="E24" s="18"/>
      <c r="F24" s="18"/>
      <c r="G24" s="18"/>
      <c r="H24" s="19"/>
      <c r="I24" s="19"/>
    </row>
    <row r="25" spans="2:12" ht="15" customHeight="1" x14ac:dyDescent="0.2">
      <c r="B25" s="33" t="s">
        <v>61</v>
      </c>
      <c r="C25" s="33"/>
      <c r="D25" s="33"/>
      <c r="E25" s="33"/>
      <c r="F25" s="33"/>
      <c r="G25" s="33"/>
      <c r="H25" s="33"/>
      <c r="I25" s="33"/>
    </row>
    <row r="26" spans="2:12" ht="14.25" x14ac:dyDescent="0.2">
      <c r="B26" s="33" t="s">
        <v>66</v>
      </c>
      <c r="C26" s="33"/>
      <c r="D26" s="33"/>
      <c r="E26" s="33"/>
      <c r="F26" s="33"/>
      <c r="G26" s="33"/>
      <c r="H26" s="33"/>
      <c r="I26" s="33"/>
    </row>
    <row r="27" spans="2:12" ht="14.25" x14ac:dyDescent="0.2">
      <c r="B27" s="33" t="s">
        <v>67</v>
      </c>
      <c r="C27" s="33"/>
      <c r="D27" s="33"/>
      <c r="E27" s="33"/>
      <c r="F27" s="33"/>
      <c r="G27" s="33"/>
      <c r="H27" s="33"/>
      <c r="I27" s="33"/>
    </row>
    <row r="28" spans="2:12" ht="14.25" x14ac:dyDescent="0.2">
      <c r="B28" s="33" t="s">
        <v>0</v>
      </c>
      <c r="C28" s="33"/>
      <c r="D28" s="33"/>
      <c r="E28" s="33"/>
      <c r="F28" s="33"/>
      <c r="G28" s="33"/>
      <c r="H28" s="33"/>
      <c r="I28" s="33"/>
    </row>
    <row r="29" spans="2:12" ht="14.25" x14ac:dyDescent="0.2">
      <c r="B29" s="33" t="s">
        <v>108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2:12" ht="14.25" x14ac:dyDescent="0.2">
      <c r="B30" s="33" t="s">
        <v>110</v>
      </c>
      <c r="C30" s="33"/>
      <c r="D30" s="33"/>
      <c r="E30" s="33"/>
      <c r="F30" s="28"/>
      <c r="G30" s="28"/>
      <c r="H30" s="28"/>
      <c r="I30" s="28"/>
      <c r="J30" s="28"/>
      <c r="K30" s="28"/>
      <c r="L30" s="28"/>
    </row>
    <row r="31" spans="2:12" ht="14.25" x14ac:dyDescent="0.2">
      <c r="B31" s="33" t="s">
        <v>111</v>
      </c>
      <c r="C31" s="33"/>
      <c r="D31" s="33"/>
      <c r="E31" s="33"/>
      <c r="F31" s="28"/>
      <c r="G31" s="28"/>
      <c r="H31" s="28"/>
      <c r="I31" s="28"/>
      <c r="J31" s="28"/>
      <c r="K31" s="28"/>
      <c r="L31" s="28"/>
    </row>
    <row r="32" spans="2:12" ht="14.25" x14ac:dyDescent="0.2">
      <c r="B32" s="33" t="s">
        <v>91</v>
      </c>
      <c r="C32" s="33"/>
      <c r="D32" s="33"/>
      <c r="E32" s="33"/>
      <c r="F32" s="33"/>
      <c r="G32" s="33"/>
      <c r="H32" s="33"/>
      <c r="I32" s="33"/>
    </row>
    <row r="33" spans="2:9" ht="14.25" x14ac:dyDescent="0.2">
      <c r="B33" s="33" t="s">
        <v>92</v>
      </c>
      <c r="C33" s="33"/>
      <c r="D33" s="33"/>
      <c r="E33" s="33"/>
      <c r="F33" s="33"/>
      <c r="G33" s="33"/>
      <c r="H33" s="33"/>
      <c r="I33" s="33"/>
    </row>
    <row r="34" spans="2:9" ht="14.25" x14ac:dyDescent="0.2">
      <c r="B34" s="33" t="s">
        <v>102</v>
      </c>
      <c r="C34" s="33"/>
      <c r="D34" s="33"/>
      <c r="E34" s="33"/>
      <c r="F34" s="33"/>
      <c r="G34" s="33"/>
      <c r="H34" s="33"/>
      <c r="I34" s="33"/>
    </row>
  </sheetData>
  <mergeCells count="19">
    <mergeCell ref="B34:I34"/>
    <mergeCell ref="B25:I25"/>
    <mergeCell ref="B27:I27"/>
    <mergeCell ref="B33:I33"/>
    <mergeCell ref="B29:L29"/>
    <mergeCell ref="B30:E30"/>
    <mergeCell ref="B31:E31"/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>
      <selection activeCell="C11" sqref="C11"/>
    </sheetView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39" t="s">
        <v>119</v>
      </c>
      <c r="D8" s="40"/>
      <c r="E8" s="40"/>
      <c r="F8" s="40"/>
      <c r="G8" s="40"/>
      <c r="H8" s="40"/>
      <c r="I8" s="40"/>
      <c r="J8" s="40"/>
      <c r="K8" s="39" t="s">
        <v>120</v>
      </c>
      <c r="L8" s="40"/>
      <c r="M8" s="40"/>
      <c r="N8" s="40"/>
      <c r="O8" s="40"/>
      <c r="P8" s="40"/>
      <c r="Q8" s="40"/>
      <c r="R8" s="40"/>
    </row>
    <row r="9" spans="2:18" ht="44.1" customHeight="1" thickBot="1" x14ac:dyDescent="0.25">
      <c r="C9" s="41" t="s">
        <v>20</v>
      </c>
      <c r="D9" s="43" t="s">
        <v>28</v>
      </c>
      <c r="E9" s="34" t="s">
        <v>21</v>
      </c>
      <c r="F9" s="36" t="s">
        <v>22</v>
      </c>
      <c r="G9" s="37"/>
      <c r="H9" s="38"/>
      <c r="I9" s="34" t="s">
        <v>23</v>
      </c>
      <c r="J9" s="34" t="s">
        <v>24</v>
      </c>
      <c r="K9" s="34" t="s">
        <v>20</v>
      </c>
      <c r="L9" s="43" t="s">
        <v>28</v>
      </c>
      <c r="M9" s="34" t="s">
        <v>21</v>
      </c>
      <c r="N9" s="36" t="s">
        <v>22</v>
      </c>
      <c r="O9" s="37"/>
      <c r="P9" s="38"/>
      <c r="Q9" s="34" t="s">
        <v>23</v>
      </c>
      <c r="R9" s="34" t="s">
        <v>24</v>
      </c>
    </row>
    <row r="10" spans="2:18" ht="44.1" customHeight="1" thickBot="1" x14ac:dyDescent="0.25">
      <c r="C10" s="42"/>
      <c r="D10" s="44"/>
      <c r="E10" s="35"/>
      <c r="F10" s="10" t="s">
        <v>25</v>
      </c>
      <c r="G10" s="10" t="s">
        <v>26</v>
      </c>
      <c r="H10" s="10" t="s">
        <v>27</v>
      </c>
      <c r="I10" s="35"/>
      <c r="J10" s="35"/>
      <c r="K10" s="35"/>
      <c r="L10" s="44"/>
      <c r="M10" s="35"/>
      <c r="N10" s="10" t="s">
        <v>25</v>
      </c>
      <c r="O10" s="10" t="s">
        <v>26</v>
      </c>
      <c r="P10" s="10" t="s">
        <v>27</v>
      </c>
      <c r="Q10" s="35"/>
      <c r="R10" s="35"/>
    </row>
    <row r="11" spans="2:18" ht="20.100000000000001" customHeight="1" thickBot="1" x14ac:dyDescent="0.25">
      <c r="B11" s="5" t="s">
        <v>2</v>
      </c>
      <c r="C11" s="12">
        <v>9482</v>
      </c>
      <c r="D11" s="12">
        <v>90</v>
      </c>
      <c r="E11" s="12">
        <v>4</v>
      </c>
      <c r="F11" s="12">
        <v>6780</v>
      </c>
      <c r="G11" s="12">
        <v>102</v>
      </c>
      <c r="H11" s="12">
        <v>1081</v>
      </c>
      <c r="I11" s="12">
        <v>839</v>
      </c>
      <c r="J11" s="12">
        <v>586</v>
      </c>
      <c r="K11" s="12">
        <v>10541</v>
      </c>
      <c r="L11" s="12">
        <v>82</v>
      </c>
      <c r="M11" s="12">
        <v>33</v>
      </c>
      <c r="N11" s="12">
        <v>7879</v>
      </c>
      <c r="O11" s="12">
        <v>157</v>
      </c>
      <c r="P11" s="12">
        <v>1271</v>
      </c>
      <c r="Q11" s="12">
        <v>893</v>
      </c>
      <c r="R11" s="12">
        <v>226</v>
      </c>
    </row>
    <row r="12" spans="2:18" ht="20.100000000000001" customHeight="1" thickBot="1" x14ac:dyDescent="0.25">
      <c r="B12" s="6" t="s">
        <v>3</v>
      </c>
      <c r="C12" s="12">
        <v>1372</v>
      </c>
      <c r="D12" s="12">
        <v>4</v>
      </c>
      <c r="E12" s="12">
        <v>0</v>
      </c>
      <c r="F12" s="12">
        <v>712</v>
      </c>
      <c r="G12" s="12">
        <v>43</v>
      </c>
      <c r="H12" s="12">
        <v>452</v>
      </c>
      <c r="I12" s="12">
        <v>158</v>
      </c>
      <c r="J12" s="12">
        <v>3</v>
      </c>
      <c r="K12" s="12">
        <v>1273</v>
      </c>
      <c r="L12" s="12">
        <v>9</v>
      </c>
      <c r="M12" s="12">
        <v>10</v>
      </c>
      <c r="N12" s="12">
        <v>797</v>
      </c>
      <c r="O12" s="12">
        <v>43</v>
      </c>
      <c r="P12" s="12">
        <v>266</v>
      </c>
      <c r="Q12" s="12">
        <v>124</v>
      </c>
      <c r="R12" s="12">
        <v>24</v>
      </c>
    </row>
    <row r="13" spans="2:18" ht="20.100000000000001" customHeight="1" thickBot="1" x14ac:dyDescent="0.25">
      <c r="B13" s="6" t="s">
        <v>4</v>
      </c>
      <c r="C13" s="12">
        <v>631</v>
      </c>
      <c r="D13" s="12">
        <v>2</v>
      </c>
      <c r="E13" s="12">
        <v>1</v>
      </c>
      <c r="F13" s="12">
        <v>408</v>
      </c>
      <c r="G13" s="12">
        <v>12</v>
      </c>
      <c r="H13" s="12">
        <v>107</v>
      </c>
      <c r="I13" s="12">
        <v>79</v>
      </c>
      <c r="J13" s="12">
        <v>22</v>
      </c>
      <c r="K13" s="12">
        <v>814</v>
      </c>
      <c r="L13" s="12">
        <v>29</v>
      </c>
      <c r="M13" s="12">
        <v>6</v>
      </c>
      <c r="N13" s="12">
        <v>504</v>
      </c>
      <c r="O13" s="12">
        <v>47</v>
      </c>
      <c r="P13" s="12">
        <v>62</v>
      </c>
      <c r="Q13" s="12">
        <v>122</v>
      </c>
      <c r="R13" s="12">
        <v>44</v>
      </c>
    </row>
    <row r="14" spans="2:18" ht="20.100000000000001" customHeight="1" thickBot="1" x14ac:dyDescent="0.25">
      <c r="B14" s="6" t="s">
        <v>5</v>
      </c>
      <c r="C14" s="12">
        <v>2013</v>
      </c>
      <c r="D14" s="12">
        <v>20</v>
      </c>
      <c r="E14" s="12">
        <v>0</v>
      </c>
      <c r="F14" s="12">
        <v>1544</v>
      </c>
      <c r="G14" s="12">
        <v>53</v>
      </c>
      <c r="H14" s="12">
        <v>288</v>
      </c>
      <c r="I14" s="12">
        <v>87</v>
      </c>
      <c r="J14" s="12">
        <v>21</v>
      </c>
      <c r="K14" s="12">
        <v>2195</v>
      </c>
      <c r="L14" s="12">
        <v>28</v>
      </c>
      <c r="M14" s="12">
        <v>11</v>
      </c>
      <c r="N14" s="12">
        <v>1489</v>
      </c>
      <c r="O14" s="12">
        <v>116</v>
      </c>
      <c r="P14" s="12">
        <v>370</v>
      </c>
      <c r="Q14" s="12">
        <v>179</v>
      </c>
      <c r="R14" s="12">
        <v>2</v>
      </c>
    </row>
    <row r="15" spans="2:18" ht="20.100000000000001" customHeight="1" thickBot="1" x14ac:dyDescent="0.25">
      <c r="B15" s="6" t="s">
        <v>6</v>
      </c>
      <c r="C15" s="12">
        <v>2439</v>
      </c>
      <c r="D15" s="12">
        <v>16</v>
      </c>
      <c r="E15" s="12">
        <v>0</v>
      </c>
      <c r="F15" s="12">
        <v>1736</v>
      </c>
      <c r="G15" s="12">
        <v>52</v>
      </c>
      <c r="H15" s="12">
        <v>273</v>
      </c>
      <c r="I15" s="12">
        <v>302</v>
      </c>
      <c r="J15" s="12">
        <v>60</v>
      </c>
      <c r="K15" s="12">
        <v>2562</v>
      </c>
      <c r="L15" s="12">
        <v>28</v>
      </c>
      <c r="M15" s="12">
        <v>4</v>
      </c>
      <c r="N15" s="12">
        <v>1729</v>
      </c>
      <c r="O15" s="12">
        <v>44</v>
      </c>
      <c r="P15" s="12">
        <v>312</v>
      </c>
      <c r="Q15" s="12">
        <v>387</v>
      </c>
      <c r="R15" s="12">
        <v>58</v>
      </c>
    </row>
    <row r="16" spans="2:18" ht="20.100000000000001" customHeight="1" thickBot="1" x14ac:dyDescent="0.25">
      <c r="B16" s="6" t="s">
        <v>7</v>
      </c>
      <c r="C16" s="12">
        <v>505</v>
      </c>
      <c r="D16" s="12">
        <v>0</v>
      </c>
      <c r="E16" s="12">
        <v>0</v>
      </c>
      <c r="F16" s="12">
        <v>295</v>
      </c>
      <c r="G16" s="12">
        <v>4</v>
      </c>
      <c r="H16" s="12">
        <v>23</v>
      </c>
      <c r="I16" s="12">
        <v>38</v>
      </c>
      <c r="J16" s="12">
        <v>145</v>
      </c>
      <c r="K16" s="12">
        <v>579</v>
      </c>
      <c r="L16" s="12">
        <v>3</v>
      </c>
      <c r="M16" s="12">
        <v>1</v>
      </c>
      <c r="N16" s="12">
        <v>353</v>
      </c>
      <c r="O16" s="12">
        <v>25</v>
      </c>
      <c r="P16" s="12">
        <v>50</v>
      </c>
      <c r="Q16" s="12">
        <v>75</v>
      </c>
      <c r="R16" s="12">
        <v>72</v>
      </c>
    </row>
    <row r="17" spans="2:18" ht="20.100000000000001" customHeight="1" thickBot="1" x14ac:dyDescent="0.25">
      <c r="B17" s="6" t="s">
        <v>8</v>
      </c>
      <c r="C17" s="12">
        <v>1430</v>
      </c>
      <c r="D17" s="12">
        <v>24</v>
      </c>
      <c r="E17" s="12">
        <v>1</v>
      </c>
      <c r="F17" s="12">
        <v>1149</v>
      </c>
      <c r="G17" s="12">
        <v>21</v>
      </c>
      <c r="H17" s="12">
        <v>190</v>
      </c>
      <c r="I17" s="12">
        <v>43</v>
      </c>
      <c r="J17" s="12">
        <v>2</v>
      </c>
      <c r="K17" s="12">
        <v>1576</v>
      </c>
      <c r="L17" s="12">
        <v>3</v>
      </c>
      <c r="M17" s="12">
        <v>0</v>
      </c>
      <c r="N17" s="12">
        <v>1307</v>
      </c>
      <c r="O17" s="12">
        <v>35</v>
      </c>
      <c r="P17" s="12">
        <v>187</v>
      </c>
      <c r="Q17" s="12">
        <v>37</v>
      </c>
      <c r="R17" s="12">
        <v>7</v>
      </c>
    </row>
    <row r="18" spans="2:18" ht="20.100000000000001" customHeight="1" thickBot="1" x14ac:dyDescent="0.25">
      <c r="B18" s="6" t="s">
        <v>9</v>
      </c>
      <c r="C18" s="12">
        <v>1742</v>
      </c>
      <c r="D18" s="12">
        <v>7</v>
      </c>
      <c r="E18" s="12">
        <v>1</v>
      </c>
      <c r="F18" s="12">
        <v>1387</v>
      </c>
      <c r="G18" s="12">
        <v>28</v>
      </c>
      <c r="H18" s="12">
        <v>91</v>
      </c>
      <c r="I18" s="12">
        <v>93</v>
      </c>
      <c r="J18" s="12">
        <v>135</v>
      </c>
      <c r="K18" s="12">
        <v>1687</v>
      </c>
      <c r="L18" s="12">
        <v>17</v>
      </c>
      <c r="M18" s="12">
        <v>2</v>
      </c>
      <c r="N18" s="12">
        <v>1284</v>
      </c>
      <c r="O18" s="12">
        <v>31</v>
      </c>
      <c r="P18" s="12">
        <v>209</v>
      </c>
      <c r="Q18" s="12">
        <v>106</v>
      </c>
      <c r="R18" s="12">
        <v>38</v>
      </c>
    </row>
    <row r="19" spans="2:18" ht="20.100000000000001" customHeight="1" thickBot="1" x14ac:dyDescent="0.25">
      <c r="B19" s="6" t="s">
        <v>10</v>
      </c>
      <c r="C19" s="12">
        <v>6054</v>
      </c>
      <c r="D19" s="12">
        <v>61</v>
      </c>
      <c r="E19" s="12">
        <v>21</v>
      </c>
      <c r="F19" s="12">
        <v>4435</v>
      </c>
      <c r="G19" s="12">
        <v>66</v>
      </c>
      <c r="H19" s="12">
        <v>896</v>
      </c>
      <c r="I19" s="12">
        <v>538</v>
      </c>
      <c r="J19" s="12">
        <v>37</v>
      </c>
      <c r="K19" s="12">
        <v>6303</v>
      </c>
      <c r="L19" s="12">
        <v>60</v>
      </c>
      <c r="M19" s="12">
        <v>2</v>
      </c>
      <c r="N19" s="12">
        <v>4524</v>
      </c>
      <c r="O19" s="12">
        <v>170</v>
      </c>
      <c r="P19" s="12">
        <v>994</v>
      </c>
      <c r="Q19" s="12">
        <v>540</v>
      </c>
      <c r="R19" s="12">
        <v>13</v>
      </c>
    </row>
    <row r="20" spans="2:18" ht="20.100000000000001" customHeight="1" thickBot="1" x14ac:dyDescent="0.25">
      <c r="B20" s="6" t="s">
        <v>11</v>
      </c>
      <c r="C20" s="12">
        <v>6299</v>
      </c>
      <c r="D20" s="12">
        <v>44</v>
      </c>
      <c r="E20" s="12">
        <v>2</v>
      </c>
      <c r="F20" s="12">
        <v>4236</v>
      </c>
      <c r="G20" s="12">
        <v>141</v>
      </c>
      <c r="H20" s="12">
        <v>868</v>
      </c>
      <c r="I20" s="12">
        <v>839</v>
      </c>
      <c r="J20" s="12">
        <v>169</v>
      </c>
      <c r="K20" s="12">
        <v>6997</v>
      </c>
      <c r="L20" s="12">
        <v>84</v>
      </c>
      <c r="M20" s="12">
        <v>1</v>
      </c>
      <c r="N20" s="12">
        <v>4465</v>
      </c>
      <c r="O20" s="12">
        <v>85</v>
      </c>
      <c r="P20" s="12">
        <v>979</v>
      </c>
      <c r="Q20" s="12">
        <v>816</v>
      </c>
      <c r="R20" s="12">
        <v>567</v>
      </c>
    </row>
    <row r="21" spans="2:18" ht="20.100000000000001" customHeight="1" thickBot="1" x14ac:dyDescent="0.25">
      <c r="B21" s="6" t="s">
        <v>12</v>
      </c>
      <c r="C21" s="12">
        <v>704</v>
      </c>
      <c r="D21" s="12">
        <v>5</v>
      </c>
      <c r="E21" s="12">
        <v>3</v>
      </c>
      <c r="F21" s="12">
        <v>491</v>
      </c>
      <c r="G21" s="12">
        <v>1</v>
      </c>
      <c r="H21" s="12">
        <v>107</v>
      </c>
      <c r="I21" s="12">
        <v>31</v>
      </c>
      <c r="J21" s="12">
        <v>66</v>
      </c>
      <c r="K21" s="12">
        <v>825</v>
      </c>
      <c r="L21" s="12">
        <v>5</v>
      </c>
      <c r="M21" s="12">
        <v>3</v>
      </c>
      <c r="N21" s="12">
        <v>538</v>
      </c>
      <c r="O21" s="12">
        <v>5</v>
      </c>
      <c r="P21" s="12">
        <v>71</v>
      </c>
      <c r="Q21" s="12">
        <v>107</v>
      </c>
      <c r="R21" s="12">
        <v>96</v>
      </c>
    </row>
    <row r="22" spans="2:18" ht="20.100000000000001" customHeight="1" thickBot="1" x14ac:dyDescent="0.25">
      <c r="B22" s="6" t="s">
        <v>13</v>
      </c>
      <c r="C22" s="12">
        <v>1620</v>
      </c>
      <c r="D22" s="12">
        <v>29</v>
      </c>
      <c r="E22" s="12">
        <v>0</v>
      </c>
      <c r="F22" s="12">
        <v>1325</v>
      </c>
      <c r="G22" s="12">
        <v>22</v>
      </c>
      <c r="H22" s="12">
        <v>137</v>
      </c>
      <c r="I22" s="12">
        <v>82</v>
      </c>
      <c r="J22" s="12">
        <v>25</v>
      </c>
      <c r="K22" s="12">
        <v>1854</v>
      </c>
      <c r="L22" s="12">
        <v>37</v>
      </c>
      <c r="M22" s="12">
        <v>2</v>
      </c>
      <c r="N22" s="12">
        <v>1440</v>
      </c>
      <c r="O22" s="12">
        <v>18</v>
      </c>
      <c r="P22" s="12">
        <v>291</v>
      </c>
      <c r="Q22" s="12">
        <v>39</v>
      </c>
      <c r="R22" s="12">
        <v>27</v>
      </c>
    </row>
    <row r="23" spans="2:18" ht="20.100000000000001" customHeight="1" thickBot="1" x14ac:dyDescent="0.25">
      <c r="B23" s="6" t="s">
        <v>14</v>
      </c>
      <c r="C23" s="12">
        <v>6964</v>
      </c>
      <c r="D23" s="12">
        <v>89</v>
      </c>
      <c r="E23" s="12">
        <v>5</v>
      </c>
      <c r="F23" s="12">
        <v>5222</v>
      </c>
      <c r="G23" s="12">
        <v>72</v>
      </c>
      <c r="H23" s="12">
        <v>978</v>
      </c>
      <c r="I23" s="12">
        <v>414</v>
      </c>
      <c r="J23" s="12">
        <v>184</v>
      </c>
      <c r="K23" s="12">
        <v>7821</v>
      </c>
      <c r="L23" s="12">
        <v>144</v>
      </c>
      <c r="M23" s="12">
        <v>19</v>
      </c>
      <c r="N23" s="12">
        <v>5392</v>
      </c>
      <c r="O23" s="12">
        <v>92</v>
      </c>
      <c r="P23" s="12">
        <v>1302</v>
      </c>
      <c r="Q23" s="12">
        <v>613</v>
      </c>
      <c r="R23" s="12">
        <v>259</v>
      </c>
    </row>
    <row r="24" spans="2:18" ht="20.100000000000001" customHeight="1" thickBot="1" x14ac:dyDescent="0.25">
      <c r="B24" s="6" t="s">
        <v>15</v>
      </c>
      <c r="C24" s="12">
        <v>1933</v>
      </c>
      <c r="D24" s="12">
        <v>0</v>
      </c>
      <c r="E24" s="12">
        <v>0</v>
      </c>
      <c r="F24" s="12">
        <v>1598</v>
      </c>
      <c r="G24" s="12">
        <v>34</v>
      </c>
      <c r="H24" s="12">
        <v>213</v>
      </c>
      <c r="I24" s="12">
        <v>87</v>
      </c>
      <c r="J24" s="12">
        <v>1</v>
      </c>
      <c r="K24" s="12">
        <v>1969</v>
      </c>
      <c r="L24" s="12">
        <v>0</v>
      </c>
      <c r="M24" s="12">
        <v>2</v>
      </c>
      <c r="N24" s="12">
        <v>1446</v>
      </c>
      <c r="O24" s="12">
        <v>52</v>
      </c>
      <c r="P24" s="12">
        <v>323</v>
      </c>
      <c r="Q24" s="12">
        <v>139</v>
      </c>
      <c r="R24" s="12">
        <v>7</v>
      </c>
    </row>
    <row r="25" spans="2:18" ht="20.100000000000001" customHeight="1" thickBot="1" x14ac:dyDescent="0.25">
      <c r="B25" s="6" t="s">
        <v>16</v>
      </c>
      <c r="C25" s="12">
        <v>358</v>
      </c>
      <c r="D25" s="12">
        <v>0</v>
      </c>
      <c r="E25" s="12">
        <v>0</v>
      </c>
      <c r="F25" s="12">
        <v>296</v>
      </c>
      <c r="G25" s="12">
        <v>11</v>
      </c>
      <c r="H25" s="12">
        <v>36</v>
      </c>
      <c r="I25" s="12">
        <v>9</v>
      </c>
      <c r="J25" s="12">
        <v>6</v>
      </c>
      <c r="K25" s="12">
        <v>656</v>
      </c>
      <c r="L25" s="12">
        <v>0</v>
      </c>
      <c r="M25" s="12">
        <v>0</v>
      </c>
      <c r="N25" s="12">
        <v>457</v>
      </c>
      <c r="O25" s="12">
        <v>13</v>
      </c>
      <c r="P25" s="12">
        <v>164</v>
      </c>
      <c r="Q25" s="12">
        <v>14</v>
      </c>
      <c r="R25" s="12">
        <v>8</v>
      </c>
    </row>
    <row r="26" spans="2:18" ht="20.100000000000001" customHeight="1" thickBot="1" x14ac:dyDescent="0.25">
      <c r="B26" s="7" t="s">
        <v>17</v>
      </c>
      <c r="C26" s="12">
        <v>1322</v>
      </c>
      <c r="D26" s="12">
        <v>65</v>
      </c>
      <c r="E26" s="12">
        <v>11</v>
      </c>
      <c r="F26" s="12">
        <v>732</v>
      </c>
      <c r="G26" s="12">
        <v>24</v>
      </c>
      <c r="H26" s="12">
        <v>377</v>
      </c>
      <c r="I26" s="12">
        <v>56</v>
      </c>
      <c r="J26" s="12">
        <v>57</v>
      </c>
      <c r="K26" s="12">
        <v>1590</v>
      </c>
      <c r="L26" s="12">
        <v>101</v>
      </c>
      <c r="M26" s="12">
        <v>8</v>
      </c>
      <c r="N26" s="12">
        <v>894</v>
      </c>
      <c r="O26" s="12">
        <v>17</v>
      </c>
      <c r="P26" s="12">
        <v>445</v>
      </c>
      <c r="Q26" s="12">
        <v>71</v>
      </c>
      <c r="R26" s="12">
        <v>54</v>
      </c>
    </row>
    <row r="27" spans="2:18" ht="20.100000000000001" customHeight="1" thickBot="1" x14ac:dyDescent="0.25">
      <c r="B27" s="8" t="s">
        <v>18</v>
      </c>
      <c r="C27" s="12">
        <v>223</v>
      </c>
      <c r="D27" s="12">
        <v>0</v>
      </c>
      <c r="E27" s="12">
        <v>0</v>
      </c>
      <c r="F27" s="12">
        <v>215</v>
      </c>
      <c r="G27" s="12">
        <v>0</v>
      </c>
      <c r="H27" s="12">
        <v>8</v>
      </c>
      <c r="I27" s="12">
        <v>0</v>
      </c>
      <c r="J27" s="12">
        <v>0</v>
      </c>
      <c r="K27" s="12">
        <v>237</v>
      </c>
      <c r="L27" s="12">
        <v>0</v>
      </c>
      <c r="M27" s="12">
        <v>0</v>
      </c>
      <c r="N27" s="12">
        <v>226</v>
      </c>
      <c r="O27" s="12">
        <v>0</v>
      </c>
      <c r="P27" s="12">
        <v>7</v>
      </c>
      <c r="Q27" s="12">
        <v>4</v>
      </c>
      <c r="R27" s="12">
        <v>0</v>
      </c>
    </row>
    <row r="28" spans="2:18" ht="20.100000000000001" customHeight="1" thickBot="1" x14ac:dyDescent="0.25">
      <c r="B28" s="9" t="s">
        <v>19</v>
      </c>
      <c r="C28" s="13">
        <f>SUM(C11:C27)</f>
        <v>45091</v>
      </c>
      <c r="D28" s="13">
        <f t="shared" ref="D28:R28" si="0">SUM(D11:D27)</f>
        <v>456</v>
      </c>
      <c r="E28" s="13">
        <f t="shared" si="0"/>
        <v>49</v>
      </c>
      <c r="F28" s="13">
        <f t="shared" si="0"/>
        <v>32561</v>
      </c>
      <c r="G28" s="13">
        <f t="shared" si="0"/>
        <v>686</v>
      </c>
      <c r="H28" s="13">
        <f t="shared" si="0"/>
        <v>6125</v>
      </c>
      <c r="I28" s="13">
        <f t="shared" si="0"/>
        <v>3695</v>
      </c>
      <c r="J28" s="13">
        <f t="shared" si="0"/>
        <v>1519</v>
      </c>
      <c r="K28" s="13">
        <f t="shared" si="0"/>
        <v>49479</v>
      </c>
      <c r="L28" s="13">
        <f t="shared" si="0"/>
        <v>630</v>
      </c>
      <c r="M28" s="13">
        <f t="shared" si="0"/>
        <v>104</v>
      </c>
      <c r="N28" s="13">
        <f t="shared" si="0"/>
        <v>34724</v>
      </c>
      <c r="O28" s="13">
        <f t="shared" si="0"/>
        <v>950</v>
      </c>
      <c r="P28" s="13">
        <f t="shared" si="0"/>
        <v>7303</v>
      </c>
      <c r="Q28" s="13">
        <f t="shared" si="0"/>
        <v>4266</v>
      </c>
      <c r="R28" s="13">
        <f t="shared" si="0"/>
        <v>1502</v>
      </c>
    </row>
    <row r="29" spans="2:18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2" spans="2:18" ht="15" thickBot="1" x14ac:dyDescent="0.25">
      <c r="B32" s="14"/>
      <c r="C32" s="39" t="s">
        <v>109</v>
      </c>
      <c r="D32" s="40"/>
      <c r="E32" s="40"/>
      <c r="F32" s="40"/>
      <c r="G32" s="40"/>
      <c r="H32" s="40"/>
      <c r="I32" s="40"/>
      <c r="J32" s="40"/>
    </row>
    <row r="33" spans="2:10" ht="15" thickBot="1" x14ac:dyDescent="0.25">
      <c r="B33" s="14"/>
      <c r="C33" s="51" t="s">
        <v>121</v>
      </c>
      <c r="D33" s="51"/>
      <c r="E33" s="51"/>
      <c r="F33" s="51"/>
      <c r="G33" s="51"/>
      <c r="H33" s="51"/>
      <c r="I33" s="51"/>
      <c r="J33" s="51"/>
    </row>
    <row r="34" spans="2:10" ht="44.25" customHeight="1" thickBot="1" x14ac:dyDescent="0.25">
      <c r="B34" s="14"/>
      <c r="C34" s="41" t="s">
        <v>20</v>
      </c>
      <c r="D34" s="43" t="s">
        <v>28</v>
      </c>
      <c r="E34" s="34" t="s">
        <v>21</v>
      </c>
      <c r="F34" s="48" t="s">
        <v>22</v>
      </c>
      <c r="G34" s="49"/>
      <c r="H34" s="50"/>
      <c r="I34" s="34" t="s">
        <v>23</v>
      </c>
      <c r="J34" s="34" t="s">
        <v>24</v>
      </c>
    </row>
    <row r="35" spans="2:10" ht="44.25" customHeight="1" thickBot="1" x14ac:dyDescent="0.25">
      <c r="B35" s="14"/>
      <c r="C35" s="45"/>
      <c r="D35" s="46"/>
      <c r="E35" s="47"/>
      <c r="F35" s="10" t="s">
        <v>25</v>
      </c>
      <c r="G35" s="10" t="s">
        <v>26</v>
      </c>
      <c r="H35" s="10" t="s">
        <v>27</v>
      </c>
      <c r="I35" s="47"/>
      <c r="J35" s="47"/>
    </row>
    <row r="36" spans="2:10" ht="20.100000000000001" customHeight="1" thickBot="1" x14ac:dyDescent="0.25">
      <c r="B36" s="5" t="s">
        <v>2</v>
      </c>
      <c r="C36" s="15">
        <f t="shared" ref="C36:J36" si="1">IF(C11&gt;0,(K11-C11)/C11,"-")</f>
        <v>0.11168529846024046</v>
      </c>
      <c r="D36" s="15">
        <f t="shared" si="1"/>
        <v>-8.8888888888888892E-2</v>
      </c>
      <c r="E36" s="15">
        <f t="shared" si="1"/>
        <v>7.25</v>
      </c>
      <c r="F36" s="15">
        <f t="shared" si="1"/>
        <v>0.16209439528023598</v>
      </c>
      <c r="G36" s="15">
        <f t="shared" si="1"/>
        <v>0.53921568627450978</v>
      </c>
      <c r="H36" s="15">
        <f t="shared" si="1"/>
        <v>0.17576318223866791</v>
      </c>
      <c r="I36" s="15">
        <f t="shared" si="1"/>
        <v>6.4362336114421936E-2</v>
      </c>
      <c r="J36" s="15">
        <f t="shared" si="1"/>
        <v>-0.61433447098976113</v>
      </c>
    </row>
    <row r="37" spans="2:10" ht="20.100000000000001" customHeight="1" thickBot="1" x14ac:dyDescent="0.25">
      <c r="B37" s="6" t="s">
        <v>3</v>
      </c>
      <c r="C37" s="15">
        <f t="shared" ref="C37:J37" si="2">IF(C12&gt;0,(K12-C12)/C12,"-")</f>
        <v>-7.2157434402332368E-2</v>
      </c>
      <c r="D37" s="15">
        <f t="shared" si="2"/>
        <v>1.25</v>
      </c>
      <c r="E37" s="15" t="str">
        <f t="shared" si="2"/>
        <v>-</v>
      </c>
      <c r="F37" s="15">
        <f t="shared" si="2"/>
        <v>0.11938202247191011</v>
      </c>
      <c r="G37" s="15">
        <f t="shared" si="2"/>
        <v>0</v>
      </c>
      <c r="H37" s="15">
        <f t="shared" si="2"/>
        <v>-0.41150442477876104</v>
      </c>
      <c r="I37" s="15">
        <f t="shared" si="2"/>
        <v>-0.21518987341772153</v>
      </c>
      <c r="J37" s="15">
        <f t="shared" si="2"/>
        <v>7</v>
      </c>
    </row>
    <row r="38" spans="2:10" ht="20.100000000000001" customHeight="1" thickBot="1" x14ac:dyDescent="0.25">
      <c r="B38" s="6" t="s">
        <v>4</v>
      </c>
      <c r="C38" s="15">
        <f t="shared" ref="C38:J38" si="3">IF(C13&gt;0,(K13-C13)/C13,"-")</f>
        <v>0.2900158478605388</v>
      </c>
      <c r="D38" s="15">
        <f t="shared" si="3"/>
        <v>13.5</v>
      </c>
      <c r="E38" s="15">
        <f t="shared" si="3"/>
        <v>5</v>
      </c>
      <c r="F38" s="15">
        <f t="shared" si="3"/>
        <v>0.23529411764705882</v>
      </c>
      <c r="G38" s="15">
        <f t="shared" si="3"/>
        <v>2.9166666666666665</v>
      </c>
      <c r="H38" s="15">
        <f t="shared" si="3"/>
        <v>-0.42056074766355139</v>
      </c>
      <c r="I38" s="15">
        <f t="shared" si="3"/>
        <v>0.54430379746835444</v>
      </c>
      <c r="J38" s="15">
        <f t="shared" si="3"/>
        <v>1</v>
      </c>
    </row>
    <row r="39" spans="2:10" ht="20.100000000000001" customHeight="1" thickBot="1" x14ac:dyDescent="0.25">
      <c r="B39" s="6" t="s">
        <v>5</v>
      </c>
      <c r="C39" s="15">
        <f t="shared" ref="C39:J39" si="4">IF(C14&gt;0,(K14-C14)/C14,"-")</f>
        <v>9.041231992051664E-2</v>
      </c>
      <c r="D39" s="15">
        <f t="shared" si="4"/>
        <v>0.4</v>
      </c>
      <c r="E39" s="15" t="str">
        <f t="shared" si="4"/>
        <v>-</v>
      </c>
      <c r="F39" s="15">
        <f t="shared" si="4"/>
        <v>-3.562176165803109E-2</v>
      </c>
      <c r="G39" s="15">
        <f t="shared" si="4"/>
        <v>1.1886792452830188</v>
      </c>
      <c r="H39" s="15">
        <f t="shared" si="4"/>
        <v>0.28472222222222221</v>
      </c>
      <c r="I39" s="15">
        <f t="shared" si="4"/>
        <v>1.0574712643678161</v>
      </c>
      <c r="J39" s="15">
        <f t="shared" si="4"/>
        <v>-0.90476190476190477</v>
      </c>
    </row>
    <row r="40" spans="2:10" ht="20.100000000000001" customHeight="1" thickBot="1" x14ac:dyDescent="0.25">
      <c r="B40" s="6" t="s">
        <v>6</v>
      </c>
      <c r="C40" s="15">
        <f t="shared" ref="C40:J40" si="5">IF(C15&gt;0,(K15-C15)/C15,"-")</f>
        <v>5.0430504305043047E-2</v>
      </c>
      <c r="D40" s="15">
        <f t="shared" si="5"/>
        <v>0.75</v>
      </c>
      <c r="E40" s="15" t="str">
        <f t="shared" si="5"/>
        <v>-</v>
      </c>
      <c r="F40" s="15">
        <f t="shared" si="5"/>
        <v>-4.0322580645161289E-3</v>
      </c>
      <c r="G40" s="15">
        <f t="shared" si="5"/>
        <v>-0.15384615384615385</v>
      </c>
      <c r="H40" s="15">
        <f t="shared" si="5"/>
        <v>0.14285714285714285</v>
      </c>
      <c r="I40" s="15">
        <f t="shared" si="5"/>
        <v>0.2814569536423841</v>
      </c>
      <c r="J40" s="15">
        <f t="shared" si="5"/>
        <v>-3.3333333333333333E-2</v>
      </c>
    </row>
    <row r="41" spans="2:10" ht="20.100000000000001" customHeight="1" thickBot="1" x14ac:dyDescent="0.25">
      <c r="B41" s="6" t="s">
        <v>7</v>
      </c>
      <c r="C41" s="15">
        <f t="shared" ref="C41:J41" si="6">IF(C16&gt;0,(K16-C16)/C16,"-")</f>
        <v>0.14653465346534653</v>
      </c>
      <c r="D41" s="15" t="str">
        <f t="shared" si="6"/>
        <v>-</v>
      </c>
      <c r="E41" s="15" t="str">
        <f t="shared" si="6"/>
        <v>-</v>
      </c>
      <c r="F41" s="15">
        <f t="shared" si="6"/>
        <v>0.19661016949152543</v>
      </c>
      <c r="G41" s="15">
        <f t="shared" si="6"/>
        <v>5.25</v>
      </c>
      <c r="H41" s="15">
        <f t="shared" si="6"/>
        <v>1.173913043478261</v>
      </c>
      <c r="I41" s="15">
        <f t="shared" si="6"/>
        <v>0.97368421052631582</v>
      </c>
      <c r="J41" s="15">
        <f t="shared" si="6"/>
        <v>-0.50344827586206897</v>
      </c>
    </row>
    <row r="42" spans="2:10" ht="20.100000000000001" customHeight="1" thickBot="1" x14ac:dyDescent="0.25">
      <c r="B42" s="6" t="s">
        <v>8</v>
      </c>
      <c r="C42" s="15">
        <f t="shared" ref="C42:J42" si="7">IF(C17&gt;0,(K17-C17)/C17,"-")</f>
        <v>0.10209790209790209</v>
      </c>
      <c r="D42" s="15">
        <f t="shared" si="7"/>
        <v>-0.875</v>
      </c>
      <c r="E42" s="15">
        <f t="shared" si="7"/>
        <v>-1</v>
      </c>
      <c r="F42" s="15">
        <f t="shared" si="7"/>
        <v>0.13751087902523934</v>
      </c>
      <c r="G42" s="15">
        <f t="shared" si="7"/>
        <v>0.66666666666666663</v>
      </c>
      <c r="H42" s="15">
        <f t="shared" si="7"/>
        <v>-1.5789473684210527E-2</v>
      </c>
      <c r="I42" s="15">
        <f t="shared" si="7"/>
        <v>-0.13953488372093023</v>
      </c>
      <c r="J42" s="15">
        <f t="shared" si="7"/>
        <v>2.5</v>
      </c>
    </row>
    <row r="43" spans="2:10" ht="20.100000000000001" customHeight="1" thickBot="1" x14ac:dyDescent="0.25">
      <c r="B43" s="6" t="s">
        <v>9</v>
      </c>
      <c r="C43" s="15">
        <f t="shared" ref="C43:J43" si="8">IF(C18&gt;0,(K18-C18)/C18,"-")</f>
        <v>-3.1572904707233063E-2</v>
      </c>
      <c r="D43" s="15">
        <f t="shared" si="8"/>
        <v>1.4285714285714286</v>
      </c>
      <c r="E43" s="15">
        <f t="shared" si="8"/>
        <v>1</v>
      </c>
      <c r="F43" s="15">
        <f t="shared" si="8"/>
        <v>-7.4260994953136261E-2</v>
      </c>
      <c r="G43" s="15">
        <f t="shared" si="8"/>
        <v>0.10714285714285714</v>
      </c>
      <c r="H43" s="15">
        <f t="shared" si="8"/>
        <v>1.2967032967032968</v>
      </c>
      <c r="I43" s="15">
        <f t="shared" si="8"/>
        <v>0.13978494623655913</v>
      </c>
      <c r="J43" s="15">
        <f t="shared" si="8"/>
        <v>-0.71851851851851856</v>
      </c>
    </row>
    <row r="44" spans="2:10" ht="20.100000000000001" customHeight="1" thickBot="1" x14ac:dyDescent="0.25">
      <c r="B44" s="6" t="s">
        <v>10</v>
      </c>
      <c r="C44" s="15">
        <f t="shared" ref="C44:J44" si="9">IF(C19&gt;0,(K19-C19)/C19,"-")</f>
        <v>4.1129831516352827E-2</v>
      </c>
      <c r="D44" s="15">
        <f t="shared" si="9"/>
        <v>-1.6393442622950821E-2</v>
      </c>
      <c r="E44" s="15">
        <f t="shared" si="9"/>
        <v>-0.90476190476190477</v>
      </c>
      <c r="F44" s="15">
        <f t="shared" si="9"/>
        <v>2.0067643742953778E-2</v>
      </c>
      <c r="G44" s="15">
        <f t="shared" si="9"/>
        <v>1.5757575757575757</v>
      </c>
      <c r="H44" s="15">
        <f t="shared" si="9"/>
        <v>0.109375</v>
      </c>
      <c r="I44" s="15">
        <f t="shared" si="9"/>
        <v>3.7174721189591076E-3</v>
      </c>
      <c r="J44" s="15">
        <f t="shared" si="9"/>
        <v>-0.64864864864864868</v>
      </c>
    </row>
    <row r="45" spans="2:10" ht="20.100000000000001" customHeight="1" thickBot="1" x14ac:dyDescent="0.25">
      <c r="B45" s="6" t="s">
        <v>11</v>
      </c>
      <c r="C45" s="15">
        <f t="shared" ref="C45:J45" si="10">IF(C20&gt;0,(K20-C20)/C20,"-")</f>
        <v>0.11081123987934592</v>
      </c>
      <c r="D45" s="15">
        <f t="shared" si="10"/>
        <v>0.90909090909090906</v>
      </c>
      <c r="E45" s="15">
        <f t="shared" si="10"/>
        <v>-0.5</v>
      </c>
      <c r="F45" s="15">
        <f t="shared" si="10"/>
        <v>5.4060434372049104E-2</v>
      </c>
      <c r="G45" s="15">
        <f t="shared" si="10"/>
        <v>-0.3971631205673759</v>
      </c>
      <c r="H45" s="15">
        <f t="shared" si="10"/>
        <v>0.12788018433179724</v>
      </c>
      <c r="I45" s="15">
        <f t="shared" si="10"/>
        <v>-2.7413587604290822E-2</v>
      </c>
      <c r="J45" s="15">
        <f t="shared" si="10"/>
        <v>2.3550295857988166</v>
      </c>
    </row>
    <row r="46" spans="2:10" ht="20.100000000000001" customHeight="1" thickBot="1" x14ac:dyDescent="0.25">
      <c r="B46" s="6" t="s">
        <v>12</v>
      </c>
      <c r="C46" s="15">
        <f t="shared" ref="C46:J46" si="11">IF(C21&gt;0,(K21-C21)/C21,"-")</f>
        <v>0.171875</v>
      </c>
      <c r="D46" s="15">
        <f t="shared" si="11"/>
        <v>0</v>
      </c>
      <c r="E46" s="15">
        <f t="shared" si="11"/>
        <v>0</v>
      </c>
      <c r="F46" s="15">
        <f t="shared" si="11"/>
        <v>9.5723014256619138E-2</v>
      </c>
      <c r="G46" s="15">
        <f t="shared" si="11"/>
        <v>4</v>
      </c>
      <c r="H46" s="15">
        <f t="shared" si="11"/>
        <v>-0.3364485981308411</v>
      </c>
      <c r="I46" s="15">
        <f t="shared" si="11"/>
        <v>2.4516129032258065</v>
      </c>
      <c r="J46" s="15">
        <f t="shared" si="11"/>
        <v>0.45454545454545453</v>
      </c>
    </row>
    <row r="47" spans="2:10" ht="20.100000000000001" customHeight="1" thickBot="1" x14ac:dyDescent="0.25">
      <c r="B47" s="6" t="s">
        <v>13</v>
      </c>
      <c r="C47" s="15">
        <f t="shared" ref="C47:J47" si="12">IF(C22&gt;0,(K22-C22)/C22,"-")</f>
        <v>0.14444444444444443</v>
      </c>
      <c r="D47" s="15">
        <f t="shared" si="12"/>
        <v>0.27586206896551724</v>
      </c>
      <c r="E47" s="15" t="str">
        <f t="shared" si="12"/>
        <v>-</v>
      </c>
      <c r="F47" s="15">
        <f t="shared" si="12"/>
        <v>8.6792452830188674E-2</v>
      </c>
      <c r="G47" s="15">
        <f t="shared" si="12"/>
        <v>-0.18181818181818182</v>
      </c>
      <c r="H47" s="15">
        <f t="shared" si="12"/>
        <v>1.1240875912408759</v>
      </c>
      <c r="I47" s="15">
        <f t="shared" si="12"/>
        <v>-0.52439024390243905</v>
      </c>
      <c r="J47" s="15">
        <f t="shared" si="12"/>
        <v>0.08</v>
      </c>
    </row>
    <row r="48" spans="2:10" ht="20.100000000000001" customHeight="1" thickBot="1" x14ac:dyDescent="0.25">
      <c r="B48" s="6" t="s">
        <v>14</v>
      </c>
      <c r="C48" s="15">
        <f t="shared" ref="C48:J48" si="13">IF(C23&gt;0,(K23-C23)/C23,"-")</f>
        <v>0.12306145893164848</v>
      </c>
      <c r="D48" s="15">
        <f t="shared" si="13"/>
        <v>0.6179775280898876</v>
      </c>
      <c r="E48" s="15">
        <f t="shared" si="13"/>
        <v>2.8</v>
      </c>
      <c r="F48" s="15">
        <f t="shared" si="13"/>
        <v>3.2554576790501721E-2</v>
      </c>
      <c r="G48" s="15">
        <f t="shared" si="13"/>
        <v>0.27777777777777779</v>
      </c>
      <c r="H48" s="15">
        <f t="shared" si="13"/>
        <v>0.33128834355828218</v>
      </c>
      <c r="I48" s="15">
        <f t="shared" si="13"/>
        <v>0.48067632850241548</v>
      </c>
      <c r="J48" s="15">
        <f t="shared" si="13"/>
        <v>0.40760869565217389</v>
      </c>
    </row>
    <row r="49" spans="2:10" ht="20.100000000000001" customHeight="1" thickBot="1" x14ac:dyDescent="0.25">
      <c r="B49" s="6" t="s">
        <v>15</v>
      </c>
      <c r="C49" s="15">
        <f t="shared" ref="C49:J49" si="14">IF(C24&gt;0,(K24-C24)/C24,"-")</f>
        <v>1.8623900672529746E-2</v>
      </c>
      <c r="D49" s="15" t="str">
        <f t="shared" si="14"/>
        <v>-</v>
      </c>
      <c r="E49" s="15" t="str">
        <f t="shared" si="14"/>
        <v>-</v>
      </c>
      <c r="F49" s="15">
        <f t="shared" si="14"/>
        <v>-9.5118898623279102E-2</v>
      </c>
      <c r="G49" s="15">
        <f t="shared" si="14"/>
        <v>0.52941176470588236</v>
      </c>
      <c r="H49" s="15">
        <f t="shared" si="14"/>
        <v>0.51643192488262912</v>
      </c>
      <c r="I49" s="15">
        <f t="shared" si="14"/>
        <v>0.5977011494252874</v>
      </c>
      <c r="J49" s="15">
        <f t="shared" si="14"/>
        <v>6</v>
      </c>
    </row>
    <row r="50" spans="2:10" ht="20.100000000000001" customHeight="1" thickBot="1" x14ac:dyDescent="0.25">
      <c r="B50" s="6" t="s">
        <v>16</v>
      </c>
      <c r="C50" s="15">
        <f t="shared" ref="C50:J50" si="15">IF(C25&gt;0,(K25-C25)/C25,"-")</f>
        <v>0.83240223463687146</v>
      </c>
      <c r="D50" s="15" t="str">
        <f t="shared" si="15"/>
        <v>-</v>
      </c>
      <c r="E50" s="15" t="str">
        <f t="shared" si="15"/>
        <v>-</v>
      </c>
      <c r="F50" s="15">
        <f t="shared" si="15"/>
        <v>0.54391891891891897</v>
      </c>
      <c r="G50" s="15">
        <f t="shared" si="15"/>
        <v>0.18181818181818182</v>
      </c>
      <c r="H50" s="15">
        <f t="shared" si="15"/>
        <v>3.5555555555555554</v>
      </c>
      <c r="I50" s="15">
        <f t="shared" si="15"/>
        <v>0.55555555555555558</v>
      </c>
      <c r="J50" s="15">
        <f t="shared" si="15"/>
        <v>0.33333333333333331</v>
      </c>
    </row>
    <row r="51" spans="2:10" ht="20.100000000000001" customHeight="1" thickBot="1" x14ac:dyDescent="0.25">
      <c r="B51" s="7" t="s">
        <v>17</v>
      </c>
      <c r="C51" s="15">
        <f t="shared" ref="C51:J51" si="16">IF(C26&gt;0,(K26-C26)/C26,"-")</f>
        <v>0.20272314674735251</v>
      </c>
      <c r="D51" s="15">
        <f t="shared" si="16"/>
        <v>0.55384615384615388</v>
      </c>
      <c r="E51" s="15">
        <f t="shared" si="16"/>
        <v>-0.27272727272727271</v>
      </c>
      <c r="F51" s="15">
        <f t="shared" si="16"/>
        <v>0.22131147540983606</v>
      </c>
      <c r="G51" s="15">
        <f t="shared" si="16"/>
        <v>-0.29166666666666669</v>
      </c>
      <c r="H51" s="15">
        <f t="shared" si="16"/>
        <v>0.18037135278514588</v>
      </c>
      <c r="I51" s="15">
        <f t="shared" si="16"/>
        <v>0.26785714285714285</v>
      </c>
      <c r="J51" s="15">
        <f t="shared" si="16"/>
        <v>-5.2631578947368418E-2</v>
      </c>
    </row>
    <row r="52" spans="2:10" ht="20.100000000000001" customHeight="1" thickBot="1" x14ac:dyDescent="0.25">
      <c r="B52" s="8" t="s">
        <v>18</v>
      </c>
      <c r="C52" s="15">
        <f t="shared" ref="C52:J52" si="17">IF(C27&gt;0,(K27-C27)/C27,"-")</f>
        <v>6.2780269058295965E-2</v>
      </c>
      <c r="D52" s="15" t="str">
        <f t="shared" si="17"/>
        <v>-</v>
      </c>
      <c r="E52" s="15" t="str">
        <f t="shared" si="17"/>
        <v>-</v>
      </c>
      <c r="F52" s="15">
        <f t="shared" si="17"/>
        <v>5.1162790697674418E-2</v>
      </c>
      <c r="G52" s="15" t="str">
        <f t="shared" si="17"/>
        <v>-</v>
      </c>
      <c r="H52" s="15">
        <f t="shared" si="17"/>
        <v>-0.125</v>
      </c>
      <c r="I52" s="15" t="str">
        <f t="shared" si="17"/>
        <v>-</v>
      </c>
      <c r="J52" s="15" t="str">
        <f t="shared" si="17"/>
        <v>-</v>
      </c>
    </row>
    <row r="53" spans="2:10" ht="20.100000000000001" customHeight="1" thickBot="1" x14ac:dyDescent="0.25">
      <c r="B53" s="9" t="s">
        <v>19</v>
      </c>
      <c r="C53" s="16">
        <f t="shared" ref="C53:J53" si="18">IF(C28&gt;0,(K28-C28)/C28,"-")</f>
        <v>9.7314319930806595E-2</v>
      </c>
      <c r="D53" s="16">
        <f t="shared" si="18"/>
        <v>0.38157894736842107</v>
      </c>
      <c r="E53" s="16">
        <f t="shared" si="18"/>
        <v>1.1224489795918366</v>
      </c>
      <c r="F53" s="16">
        <f t="shared" si="18"/>
        <v>6.6429163723472864E-2</v>
      </c>
      <c r="G53" s="16">
        <f t="shared" si="18"/>
        <v>0.38483965014577259</v>
      </c>
      <c r="H53" s="16">
        <f t="shared" si="18"/>
        <v>0.19232653061224489</v>
      </c>
      <c r="I53" s="16">
        <f t="shared" si="18"/>
        <v>0.15453315290933695</v>
      </c>
      <c r="J53" s="16">
        <f t="shared" si="18"/>
        <v>-1.119157340355497E-2</v>
      </c>
    </row>
  </sheetData>
  <mergeCells count="22">
    <mergeCell ref="C32:J32"/>
    <mergeCell ref="C34:C35"/>
    <mergeCell ref="D34:D35"/>
    <mergeCell ref="E34:E35"/>
    <mergeCell ref="F34:H34"/>
    <mergeCell ref="I34:I35"/>
    <mergeCell ref="J34:J35"/>
    <mergeCell ref="C33:J33"/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52"/>
      <c r="B8" s="53"/>
      <c r="C8" s="39" t="s">
        <v>119</v>
      </c>
      <c r="D8" s="40"/>
      <c r="E8" s="40"/>
      <c r="F8" s="40"/>
      <c r="G8" s="39" t="s">
        <v>120</v>
      </c>
      <c r="H8" s="40"/>
      <c r="I8" s="40"/>
      <c r="J8" s="40"/>
      <c r="K8" s="39" t="s">
        <v>122</v>
      </c>
      <c r="L8" s="40"/>
      <c r="M8" s="40"/>
      <c r="N8" s="40"/>
    </row>
    <row r="9" spans="1:14" ht="44.25" customHeight="1" thickBot="1" x14ac:dyDescent="0.25">
      <c r="A9" s="52"/>
      <c r="B9" s="54"/>
      <c r="C9" s="37" t="s">
        <v>29</v>
      </c>
      <c r="D9" s="37"/>
      <c r="E9" s="38"/>
      <c r="F9" s="34" t="s">
        <v>32</v>
      </c>
      <c r="G9" s="56" t="s">
        <v>29</v>
      </c>
      <c r="H9" s="37" t="s">
        <v>30</v>
      </c>
      <c r="I9" s="38" t="s">
        <v>31</v>
      </c>
      <c r="J9" s="34" t="s">
        <v>32</v>
      </c>
      <c r="K9" s="56" t="s">
        <v>29</v>
      </c>
      <c r="L9" s="37" t="s">
        <v>30</v>
      </c>
      <c r="M9" s="38" t="s">
        <v>31</v>
      </c>
      <c r="N9" s="34" t="s">
        <v>32</v>
      </c>
    </row>
    <row r="10" spans="1:14" ht="44.25" customHeight="1" thickBot="1" x14ac:dyDescent="0.25">
      <c r="A10" s="52"/>
      <c r="B10" s="54"/>
      <c r="C10" s="22" t="s">
        <v>33</v>
      </c>
      <c r="D10" s="22" t="s">
        <v>34</v>
      </c>
      <c r="E10" s="22" t="s">
        <v>35</v>
      </c>
      <c r="F10" s="55"/>
      <c r="G10" s="10" t="s">
        <v>33</v>
      </c>
      <c r="H10" s="10" t="s">
        <v>34</v>
      </c>
      <c r="I10" s="10" t="s">
        <v>35</v>
      </c>
      <c r="J10" s="55"/>
      <c r="K10" s="10" t="s">
        <v>33</v>
      </c>
      <c r="L10" s="10" t="s">
        <v>34</v>
      </c>
      <c r="M10" s="10" t="s">
        <v>35</v>
      </c>
      <c r="N10" s="55"/>
    </row>
    <row r="11" spans="1:14" ht="20.100000000000001" customHeight="1" thickBot="1" x14ac:dyDescent="0.25">
      <c r="B11" s="5" t="s">
        <v>2</v>
      </c>
      <c r="C11" s="12">
        <v>483</v>
      </c>
      <c r="D11" s="12">
        <v>291</v>
      </c>
      <c r="E11" s="12">
        <v>192</v>
      </c>
      <c r="F11" s="31">
        <f>C11/'Evolución Denuncias'!C11</f>
        <v>5.0938620544188989E-2</v>
      </c>
      <c r="G11" s="12">
        <v>592</v>
      </c>
      <c r="H11" s="12">
        <v>417</v>
      </c>
      <c r="I11" s="12">
        <v>175</v>
      </c>
      <c r="J11" s="31">
        <f>+G11/'Evolución Denuncias'!K11</f>
        <v>5.6161654491983681E-2</v>
      </c>
      <c r="K11" s="15">
        <f t="shared" ref="K11:M28" si="0">IF(C11&gt;0,(G11-C11)/C11,"-")</f>
        <v>0.22567287784679088</v>
      </c>
      <c r="L11" s="15">
        <f t="shared" si="0"/>
        <v>0.4329896907216495</v>
      </c>
      <c r="M11" s="15">
        <f t="shared" si="0"/>
        <v>-8.8541666666666671E-2</v>
      </c>
      <c r="N11" s="31">
        <f>+(J11-F11)/F11</f>
        <v>0.10253583414697572</v>
      </c>
    </row>
    <row r="12" spans="1:14" ht="20.100000000000001" customHeight="1" thickBot="1" x14ac:dyDescent="0.25">
      <c r="B12" s="6" t="s">
        <v>3</v>
      </c>
      <c r="C12" s="12">
        <v>170</v>
      </c>
      <c r="D12" s="12">
        <v>90</v>
      </c>
      <c r="E12" s="12">
        <v>80</v>
      </c>
      <c r="F12" s="31">
        <f>C12/'Evolución Denuncias'!C12</f>
        <v>0.12390670553935861</v>
      </c>
      <c r="G12" s="12">
        <v>218</v>
      </c>
      <c r="H12" s="12">
        <v>120</v>
      </c>
      <c r="I12" s="12">
        <v>98</v>
      </c>
      <c r="J12" s="31">
        <f>+G12/'Evolución Denuncias'!K12</f>
        <v>0.17124901806755696</v>
      </c>
      <c r="K12" s="15">
        <f t="shared" si="0"/>
        <v>0.28235294117647058</v>
      </c>
      <c r="L12" s="15">
        <f t="shared" si="0"/>
        <v>0.33333333333333331</v>
      </c>
      <c r="M12" s="15">
        <f t="shared" si="0"/>
        <v>0.22500000000000001</v>
      </c>
      <c r="N12" s="31">
        <f t="shared" ref="N12:N28" si="1">+(J12-F12)/F12</f>
        <v>0.38208031052169494</v>
      </c>
    </row>
    <row r="13" spans="1:14" ht="20.100000000000001" customHeight="1" thickBot="1" x14ac:dyDescent="0.25">
      <c r="B13" s="6" t="s">
        <v>4</v>
      </c>
      <c r="C13" s="12">
        <v>30</v>
      </c>
      <c r="D13" s="12">
        <v>21</v>
      </c>
      <c r="E13" s="12">
        <v>9</v>
      </c>
      <c r="F13" s="31">
        <f>C13/'Evolución Denuncias'!C13</f>
        <v>4.7543581616481777E-2</v>
      </c>
      <c r="G13" s="12">
        <v>69</v>
      </c>
      <c r="H13" s="12">
        <v>47</v>
      </c>
      <c r="I13" s="12">
        <v>22</v>
      </c>
      <c r="J13" s="31">
        <f>+G13/'Evolución Denuncias'!K13</f>
        <v>8.476658476658476E-2</v>
      </c>
      <c r="K13" s="15">
        <f t="shared" si="0"/>
        <v>1.3</v>
      </c>
      <c r="L13" s="15">
        <f t="shared" si="0"/>
        <v>1.2380952380952381</v>
      </c>
      <c r="M13" s="15">
        <f t="shared" si="0"/>
        <v>1.4444444444444444</v>
      </c>
      <c r="N13" s="31">
        <f t="shared" si="1"/>
        <v>0.78292383292383272</v>
      </c>
    </row>
    <row r="14" spans="1:14" ht="20.100000000000001" customHeight="1" thickBot="1" x14ac:dyDescent="0.25">
      <c r="B14" s="6" t="s">
        <v>5</v>
      </c>
      <c r="C14" s="12">
        <v>225</v>
      </c>
      <c r="D14" s="12">
        <v>129</v>
      </c>
      <c r="E14" s="12">
        <v>96</v>
      </c>
      <c r="F14" s="31">
        <f>C14/'Evolución Denuncias'!C14</f>
        <v>0.11177347242921014</v>
      </c>
      <c r="G14" s="12">
        <v>445</v>
      </c>
      <c r="H14" s="12">
        <v>266</v>
      </c>
      <c r="I14" s="12">
        <v>179</v>
      </c>
      <c r="J14" s="31">
        <f>+G14/'Evolución Denuncias'!K14</f>
        <v>0.20273348519362186</v>
      </c>
      <c r="K14" s="15">
        <f t="shared" si="0"/>
        <v>0.97777777777777775</v>
      </c>
      <c r="L14" s="15">
        <f t="shared" si="0"/>
        <v>1.0620155038759691</v>
      </c>
      <c r="M14" s="15">
        <f t="shared" si="0"/>
        <v>0.86458333333333337</v>
      </c>
      <c r="N14" s="31">
        <f t="shared" si="1"/>
        <v>0.81378891419893684</v>
      </c>
    </row>
    <row r="15" spans="1:14" ht="20.100000000000001" customHeight="1" thickBot="1" x14ac:dyDescent="0.25">
      <c r="B15" s="6" t="s">
        <v>6</v>
      </c>
      <c r="C15" s="12">
        <v>292</v>
      </c>
      <c r="D15" s="12">
        <v>201</v>
      </c>
      <c r="E15" s="12">
        <v>91</v>
      </c>
      <c r="F15" s="31">
        <f>C15/'Evolución Denuncias'!C15</f>
        <v>0.11972119721197212</v>
      </c>
      <c r="G15" s="12">
        <v>309</v>
      </c>
      <c r="H15" s="12">
        <v>189</v>
      </c>
      <c r="I15" s="12">
        <v>120</v>
      </c>
      <c r="J15" s="31">
        <f>+G15/'Evolución Denuncias'!K15</f>
        <v>0.12060889929742388</v>
      </c>
      <c r="K15" s="15">
        <f t="shared" si="0"/>
        <v>5.8219178082191778E-2</v>
      </c>
      <c r="L15" s="15">
        <f t="shared" si="0"/>
        <v>-5.9701492537313432E-2</v>
      </c>
      <c r="M15" s="15">
        <f t="shared" si="0"/>
        <v>0.31868131868131866</v>
      </c>
      <c r="N15" s="31">
        <f t="shared" si="1"/>
        <v>7.4147444740302899E-3</v>
      </c>
    </row>
    <row r="16" spans="1:14" ht="20.100000000000001" customHeight="1" thickBot="1" x14ac:dyDescent="0.25">
      <c r="B16" s="6" t="s">
        <v>7</v>
      </c>
      <c r="C16" s="12">
        <v>53</v>
      </c>
      <c r="D16" s="12">
        <v>38</v>
      </c>
      <c r="E16" s="12">
        <v>15</v>
      </c>
      <c r="F16" s="31">
        <f>C16/'Evolución Denuncias'!C16</f>
        <v>0.10495049504950495</v>
      </c>
      <c r="G16" s="12">
        <v>64</v>
      </c>
      <c r="H16" s="12">
        <v>45</v>
      </c>
      <c r="I16" s="12">
        <v>19</v>
      </c>
      <c r="J16" s="31">
        <f>+G16/'Evolución Denuncias'!K16</f>
        <v>0.11053540587219343</v>
      </c>
      <c r="K16" s="15">
        <f t="shared" si="0"/>
        <v>0.20754716981132076</v>
      </c>
      <c r="L16" s="15">
        <f t="shared" si="0"/>
        <v>0.18421052631578946</v>
      </c>
      <c r="M16" s="15">
        <f t="shared" si="0"/>
        <v>0.26666666666666666</v>
      </c>
      <c r="N16" s="31">
        <f t="shared" si="1"/>
        <v>5.3214716329390288E-2</v>
      </c>
    </row>
    <row r="17" spans="2:14" ht="20.100000000000001" customHeight="1" thickBot="1" x14ac:dyDescent="0.25">
      <c r="B17" s="6" t="s">
        <v>8</v>
      </c>
      <c r="C17" s="12">
        <v>139</v>
      </c>
      <c r="D17" s="12">
        <v>71</v>
      </c>
      <c r="E17" s="12">
        <v>68</v>
      </c>
      <c r="F17" s="31">
        <f>C17/'Evolución Denuncias'!C17</f>
        <v>9.7202797202797203E-2</v>
      </c>
      <c r="G17" s="12">
        <v>163</v>
      </c>
      <c r="H17" s="12">
        <v>81</v>
      </c>
      <c r="I17" s="12">
        <v>82</v>
      </c>
      <c r="J17" s="31">
        <f>+G17/'Evolución Denuncias'!K17</f>
        <v>0.1034263959390863</v>
      </c>
      <c r="K17" s="15">
        <f t="shared" si="0"/>
        <v>0.17266187050359713</v>
      </c>
      <c r="L17" s="15">
        <f t="shared" si="0"/>
        <v>0.14084507042253522</v>
      </c>
      <c r="M17" s="15">
        <f t="shared" si="0"/>
        <v>0.20588235294117646</v>
      </c>
      <c r="N17" s="31">
        <f t="shared" si="1"/>
        <v>6.4026951028010121E-2</v>
      </c>
    </row>
    <row r="18" spans="2:14" ht="20.100000000000001" customHeight="1" thickBot="1" x14ac:dyDescent="0.25">
      <c r="B18" s="6" t="s">
        <v>9</v>
      </c>
      <c r="C18" s="12">
        <v>111</v>
      </c>
      <c r="D18" s="12">
        <v>74</v>
      </c>
      <c r="E18" s="12">
        <v>37</v>
      </c>
      <c r="F18" s="31">
        <f>C18/'Evolución Denuncias'!C18</f>
        <v>6.3719862227324911E-2</v>
      </c>
      <c r="G18" s="12">
        <v>116</v>
      </c>
      <c r="H18" s="12">
        <v>93</v>
      </c>
      <c r="I18" s="12">
        <v>23</v>
      </c>
      <c r="J18" s="31">
        <f>+G18/'Evolución Denuncias'!K18</f>
        <v>6.8761114404267937E-2</v>
      </c>
      <c r="K18" s="15">
        <f t="shared" si="0"/>
        <v>4.5045045045045043E-2</v>
      </c>
      <c r="L18" s="15">
        <f t="shared" si="0"/>
        <v>0.25675675675675674</v>
      </c>
      <c r="M18" s="15">
        <f t="shared" si="0"/>
        <v>-0.3783783783783784</v>
      </c>
      <c r="N18" s="31">
        <f t="shared" si="1"/>
        <v>7.9115867497610376E-2</v>
      </c>
    </row>
    <row r="19" spans="2:14" ht="20.100000000000001" customHeight="1" thickBot="1" x14ac:dyDescent="0.25">
      <c r="B19" s="6" t="s">
        <v>10</v>
      </c>
      <c r="C19" s="12">
        <v>691</v>
      </c>
      <c r="D19" s="12">
        <v>363</v>
      </c>
      <c r="E19" s="12">
        <v>328</v>
      </c>
      <c r="F19" s="31">
        <f>C19/'Evolución Denuncias'!C19</f>
        <v>0.11413941195903535</v>
      </c>
      <c r="G19" s="12">
        <v>593</v>
      </c>
      <c r="H19" s="12">
        <v>293</v>
      </c>
      <c r="I19" s="12">
        <v>300</v>
      </c>
      <c r="J19" s="31">
        <f>+G19/'Evolución Denuncias'!K19</f>
        <v>9.4082183087418683E-2</v>
      </c>
      <c r="K19" s="15">
        <f t="shared" si="0"/>
        <v>-0.14182344428364688</v>
      </c>
      <c r="L19" s="15">
        <f t="shared" si="0"/>
        <v>-0.1928374655647383</v>
      </c>
      <c r="M19" s="15">
        <f t="shared" si="0"/>
        <v>-8.5365853658536592E-2</v>
      </c>
      <c r="N19" s="31">
        <f t="shared" si="1"/>
        <v>-0.17572570707491647</v>
      </c>
    </row>
    <row r="20" spans="2:14" ht="20.100000000000001" customHeight="1" thickBot="1" x14ac:dyDescent="0.25">
      <c r="B20" s="6" t="s">
        <v>11</v>
      </c>
      <c r="C20" s="12">
        <v>583</v>
      </c>
      <c r="D20" s="12">
        <v>323</v>
      </c>
      <c r="E20" s="12">
        <v>260</v>
      </c>
      <c r="F20" s="31">
        <f>C20/'Evolución Denuncias'!C20</f>
        <v>9.2554373710112714E-2</v>
      </c>
      <c r="G20" s="12">
        <v>712</v>
      </c>
      <c r="H20" s="12">
        <v>355</v>
      </c>
      <c r="I20" s="12">
        <v>357</v>
      </c>
      <c r="J20" s="31">
        <f>+G20/'Evolución Denuncias'!K20</f>
        <v>0.10175789624124625</v>
      </c>
      <c r="K20" s="15">
        <f t="shared" si="0"/>
        <v>0.22126929674099485</v>
      </c>
      <c r="L20" s="15">
        <f t="shared" si="0"/>
        <v>9.9071207430340563E-2</v>
      </c>
      <c r="M20" s="15">
        <f t="shared" si="0"/>
        <v>0.37307692307692308</v>
      </c>
      <c r="N20" s="31">
        <f t="shared" si="1"/>
        <v>9.9439088205163145E-2</v>
      </c>
    </row>
    <row r="21" spans="2:14" ht="20.100000000000001" customHeight="1" thickBot="1" x14ac:dyDescent="0.25">
      <c r="B21" s="6" t="s">
        <v>12</v>
      </c>
      <c r="C21" s="12">
        <v>37</v>
      </c>
      <c r="D21" s="12">
        <v>31</v>
      </c>
      <c r="E21" s="12">
        <v>6</v>
      </c>
      <c r="F21" s="31">
        <f>C21/'Evolución Denuncias'!C21</f>
        <v>5.2556818181818184E-2</v>
      </c>
      <c r="G21" s="12">
        <v>29</v>
      </c>
      <c r="H21" s="12">
        <v>24</v>
      </c>
      <c r="I21" s="12">
        <v>5</v>
      </c>
      <c r="J21" s="31">
        <f>+G21/'Evolución Denuncias'!K21</f>
        <v>3.5151515151515149E-2</v>
      </c>
      <c r="K21" s="15">
        <f t="shared" si="0"/>
        <v>-0.21621621621621623</v>
      </c>
      <c r="L21" s="15">
        <f t="shared" si="0"/>
        <v>-0.22580645161290322</v>
      </c>
      <c r="M21" s="15">
        <f t="shared" si="0"/>
        <v>-0.16666666666666666</v>
      </c>
      <c r="N21" s="31">
        <f t="shared" si="1"/>
        <v>-0.33117117117117123</v>
      </c>
    </row>
    <row r="22" spans="2:14" ht="20.100000000000001" customHeight="1" thickBot="1" x14ac:dyDescent="0.25">
      <c r="B22" s="6" t="s">
        <v>13</v>
      </c>
      <c r="C22" s="12">
        <v>131</v>
      </c>
      <c r="D22" s="12">
        <v>105</v>
      </c>
      <c r="E22" s="12">
        <v>26</v>
      </c>
      <c r="F22" s="31">
        <f>C22/'Evolución Denuncias'!C22</f>
        <v>8.0864197530864199E-2</v>
      </c>
      <c r="G22" s="12">
        <v>80</v>
      </c>
      <c r="H22" s="12">
        <v>61</v>
      </c>
      <c r="I22" s="12">
        <v>19</v>
      </c>
      <c r="J22" s="31">
        <f>+G22/'Evolución Denuncias'!K22</f>
        <v>4.3149946062567425E-2</v>
      </c>
      <c r="K22" s="15">
        <f t="shared" si="0"/>
        <v>-0.38931297709923662</v>
      </c>
      <c r="L22" s="15">
        <f t="shared" si="0"/>
        <v>-0.41904761904761906</v>
      </c>
      <c r="M22" s="15">
        <f t="shared" si="0"/>
        <v>-0.26923076923076922</v>
      </c>
      <c r="N22" s="31">
        <f t="shared" si="1"/>
        <v>-0.46638997998962423</v>
      </c>
    </row>
    <row r="23" spans="2:14" ht="20.100000000000001" customHeight="1" thickBot="1" x14ac:dyDescent="0.25">
      <c r="B23" s="6" t="s">
        <v>14</v>
      </c>
      <c r="C23" s="12">
        <v>719</v>
      </c>
      <c r="D23" s="12">
        <v>370</v>
      </c>
      <c r="E23" s="12">
        <v>349</v>
      </c>
      <c r="F23" s="31">
        <f>C23/'Evolución Denuncias'!C23</f>
        <v>0.10324526134405514</v>
      </c>
      <c r="G23" s="12">
        <v>710</v>
      </c>
      <c r="H23" s="12">
        <v>302</v>
      </c>
      <c r="I23" s="12">
        <v>408</v>
      </c>
      <c r="J23" s="31">
        <f>+G23/'Evolución Denuncias'!K23</f>
        <v>9.0781230021736353E-2</v>
      </c>
      <c r="K23" s="15">
        <f t="shared" si="0"/>
        <v>-1.2517385257301807E-2</v>
      </c>
      <c r="L23" s="15">
        <f t="shared" si="0"/>
        <v>-0.18378378378378379</v>
      </c>
      <c r="M23" s="15">
        <f t="shared" si="0"/>
        <v>0.16905444126074498</v>
      </c>
      <c r="N23" s="31">
        <f t="shared" si="1"/>
        <v>-0.1207225509438498</v>
      </c>
    </row>
    <row r="24" spans="2:14" ht="20.100000000000001" customHeight="1" thickBot="1" x14ac:dyDescent="0.25">
      <c r="B24" s="6" t="s">
        <v>15</v>
      </c>
      <c r="C24" s="12">
        <v>139</v>
      </c>
      <c r="D24" s="12">
        <v>83</v>
      </c>
      <c r="E24" s="12">
        <v>56</v>
      </c>
      <c r="F24" s="31">
        <f>C24/'Evolución Denuncias'!C24</f>
        <v>7.1908949818934295E-2</v>
      </c>
      <c r="G24" s="12">
        <v>143</v>
      </c>
      <c r="H24" s="12">
        <v>73</v>
      </c>
      <c r="I24" s="12">
        <v>70</v>
      </c>
      <c r="J24" s="31">
        <f>+G24/'Evolución Denuncias'!K24</f>
        <v>7.2625698324022353E-2</v>
      </c>
      <c r="K24" s="15">
        <f t="shared" si="0"/>
        <v>2.8776978417266189E-2</v>
      </c>
      <c r="L24" s="15">
        <f t="shared" si="0"/>
        <v>-0.12048192771084337</v>
      </c>
      <c r="M24" s="15">
        <f t="shared" si="0"/>
        <v>0.25</v>
      </c>
      <c r="N24" s="31">
        <f t="shared" si="1"/>
        <v>9.9674450383828491E-3</v>
      </c>
    </row>
    <row r="25" spans="2:14" ht="20.100000000000001" customHeight="1" thickBot="1" x14ac:dyDescent="0.25">
      <c r="B25" s="6" t="s">
        <v>16</v>
      </c>
      <c r="C25" s="12">
        <v>14</v>
      </c>
      <c r="D25" s="12">
        <v>10</v>
      </c>
      <c r="E25" s="12">
        <v>4</v>
      </c>
      <c r="F25" s="31">
        <f>C25/'Evolución Denuncias'!C25</f>
        <v>3.9106145251396648E-2</v>
      </c>
      <c r="G25" s="12">
        <v>24</v>
      </c>
      <c r="H25" s="12">
        <v>15</v>
      </c>
      <c r="I25" s="12">
        <v>9</v>
      </c>
      <c r="J25" s="31">
        <f>+G25/'Evolución Denuncias'!K25</f>
        <v>3.6585365853658534E-2</v>
      </c>
      <c r="K25" s="15">
        <f t="shared" si="0"/>
        <v>0.7142857142857143</v>
      </c>
      <c r="L25" s="15">
        <f t="shared" si="0"/>
        <v>0.5</v>
      </c>
      <c r="M25" s="15">
        <f t="shared" si="0"/>
        <v>1.25</v>
      </c>
      <c r="N25" s="31">
        <f t="shared" si="1"/>
        <v>-6.4459930313588917E-2</v>
      </c>
    </row>
    <row r="26" spans="2:14" ht="20.100000000000001" customHeight="1" thickBot="1" x14ac:dyDescent="0.25">
      <c r="B26" s="7" t="s">
        <v>17</v>
      </c>
      <c r="C26" s="12">
        <v>228</v>
      </c>
      <c r="D26" s="12">
        <v>97</v>
      </c>
      <c r="E26" s="12">
        <v>131</v>
      </c>
      <c r="F26" s="31">
        <f>C26/'Evolución Denuncias'!C26</f>
        <v>0.17246596066565809</v>
      </c>
      <c r="G26" s="12">
        <v>35</v>
      </c>
      <c r="H26" s="12">
        <v>16</v>
      </c>
      <c r="I26" s="12">
        <v>19</v>
      </c>
      <c r="J26" s="31">
        <f>+G26/'Evolución Denuncias'!K26</f>
        <v>2.20125786163522E-2</v>
      </c>
      <c r="K26" s="15">
        <f t="shared" si="0"/>
        <v>-0.84649122807017541</v>
      </c>
      <c r="L26" s="15">
        <f t="shared" si="0"/>
        <v>-0.83505154639175261</v>
      </c>
      <c r="M26" s="15">
        <f t="shared" si="0"/>
        <v>-0.85496183206106868</v>
      </c>
      <c r="N26" s="31">
        <f t="shared" si="1"/>
        <v>-0.87236566258413328</v>
      </c>
    </row>
    <row r="27" spans="2:14" ht="20.100000000000001" customHeight="1" thickBot="1" x14ac:dyDescent="0.25">
      <c r="B27" s="8" t="s">
        <v>18</v>
      </c>
      <c r="C27" s="12">
        <v>28</v>
      </c>
      <c r="D27" s="12">
        <v>16</v>
      </c>
      <c r="E27" s="12">
        <v>12</v>
      </c>
      <c r="F27" s="31">
        <f>C27/'Evolución Denuncias'!C27</f>
        <v>0.12556053811659193</v>
      </c>
      <c r="G27" s="12">
        <v>42</v>
      </c>
      <c r="H27" s="12">
        <v>21</v>
      </c>
      <c r="I27" s="12">
        <v>21</v>
      </c>
      <c r="J27" s="31">
        <f>+G27/'Evolución Denuncias'!K27</f>
        <v>0.17721518987341772</v>
      </c>
      <c r="K27" s="15">
        <f t="shared" si="0"/>
        <v>0.5</v>
      </c>
      <c r="L27" s="15">
        <f t="shared" si="0"/>
        <v>0.3125</v>
      </c>
      <c r="M27" s="15">
        <f t="shared" si="0"/>
        <v>0.75</v>
      </c>
      <c r="N27" s="31">
        <f t="shared" si="1"/>
        <v>0.41139240506329111</v>
      </c>
    </row>
    <row r="28" spans="2:14" ht="20.100000000000001" customHeight="1" thickBot="1" x14ac:dyDescent="0.25">
      <c r="B28" s="9" t="s">
        <v>19</v>
      </c>
      <c r="C28" s="13">
        <f>SUM(C11:C27)</f>
        <v>4073</v>
      </c>
      <c r="D28" s="13">
        <f t="shared" ref="D28:E28" si="2">SUM(D11:D27)</f>
        <v>2313</v>
      </c>
      <c r="E28" s="13">
        <f t="shared" si="2"/>
        <v>1760</v>
      </c>
      <c r="F28" s="32">
        <f>C28/'Evolución Denuncias'!C28</f>
        <v>9.0328446918453792E-2</v>
      </c>
      <c r="G28" s="13">
        <f>SUM(G11:G27)</f>
        <v>4344</v>
      </c>
      <c r="H28" s="13">
        <f t="shared" ref="H28:I28" si="3">SUM(H11:H27)</f>
        <v>2418</v>
      </c>
      <c r="I28" s="13">
        <f t="shared" si="3"/>
        <v>1926</v>
      </c>
      <c r="J28" s="32">
        <f>+G28/'Evolución Denuncias'!K28</f>
        <v>8.779482204571637E-2</v>
      </c>
      <c r="K28" s="16">
        <f t="shared" si="0"/>
        <v>6.6535723054259754E-2</v>
      </c>
      <c r="L28" s="16">
        <f t="shared" si="0"/>
        <v>4.5395590142671853E-2</v>
      </c>
      <c r="M28" s="16">
        <f t="shared" si="0"/>
        <v>9.4318181818181815E-2</v>
      </c>
      <c r="N28" s="32">
        <f t="shared" si="1"/>
        <v>-2.8049025076504568E-2</v>
      </c>
    </row>
    <row r="29" spans="2:14" x14ac:dyDescent="0.2">
      <c r="C29" s="23"/>
      <c r="D29" s="23"/>
      <c r="E29" s="23"/>
      <c r="G29" s="23"/>
      <c r="H29" s="23"/>
      <c r="I29" s="23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9" t="s">
        <v>119</v>
      </c>
      <c r="D9" s="59"/>
      <c r="E9" s="59"/>
      <c r="F9" s="59"/>
      <c r="G9" s="59"/>
      <c r="H9" s="39"/>
      <c r="I9" s="58" t="s">
        <v>120</v>
      </c>
      <c r="J9" s="59"/>
      <c r="K9" s="59"/>
      <c r="L9" s="59"/>
      <c r="M9" s="59"/>
      <c r="N9" s="39"/>
    </row>
    <row r="10" spans="2:14" ht="72" thickBot="1" x14ac:dyDescent="0.25">
      <c r="C10" s="11" t="s">
        <v>36</v>
      </c>
      <c r="D10" s="11" t="s">
        <v>37</v>
      </c>
      <c r="E10" s="11" t="s">
        <v>38</v>
      </c>
      <c r="F10" s="29" t="s">
        <v>115</v>
      </c>
      <c r="G10" s="29" t="s">
        <v>117</v>
      </c>
      <c r="H10" s="29" t="s">
        <v>116</v>
      </c>
      <c r="I10" s="11" t="s">
        <v>36</v>
      </c>
      <c r="J10" s="11" t="s">
        <v>37</v>
      </c>
      <c r="K10" s="11" t="s">
        <v>38</v>
      </c>
      <c r="L10" s="30" t="s">
        <v>115</v>
      </c>
      <c r="M10" s="30" t="s">
        <v>117</v>
      </c>
      <c r="N10" s="30" t="s">
        <v>116</v>
      </c>
    </row>
    <row r="11" spans="2:14" ht="20.100000000000001" customHeight="1" thickBot="1" x14ac:dyDescent="0.25">
      <c r="B11" s="5" t="s">
        <v>2</v>
      </c>
      <c r="C11" s="12">
        <v>8858</v>
      </c>
      <c r="D11" s="12">
        <v>6492</v>
      </c>
      <c r="E11" s="12">
        <v>2366</v>
      </c>
      <c r="F11" s="12">
        <v>32</v>
      </c>
      <c r="G11" s="12">
        <v>30</v>
      </c>
      <c r="H11" s="12">
        <v>2</v>
      </c>
      <c r="I11" s="12">
        <v>10436</v>
      </c>
      <c r="J11" s="12">
        <v>7721</v>
      </c>
      <c r="K11" s="12">
        <v>2715</v>
      </c>
      <c r="L11" s="12">
        <v>27</v>
      </c>
      <c r="M11" s="12">
        <v>19</v>
      </c>
      <c r="N11" s="12">
        <v>8</v>
      </c>
    </row>
    <row r="12" spans="2:14" ht="20.100000000000001" customHeight="1" thickBot="1" x14ac:dyDescent="0.25">
      <c r="B12" s="6" t="s">
        <v>3</v>
      </c>
      <c r="C12" s="12">
        <v>1254</v>
      </c>
      <c r="D12" s="12">
        <v>772</v>
      </c>
      <c r="E12" s="12">
        <v>482</v>
      </c>
      <c r="F12" s="12">
        <v>4</v>
      </c>
      <c r="G12" s="12">
        <v>4</v>
      </c>
      <c r="H12" s="12">
        <v>0</v>
      </c>
      <c r="I12" s="12">
        <v>1192</v>
      </c>
      <c r="J12" s="12">
        <v>672</v>
      </c>
      <c r="K12" s="12">
        <v>520</v>
      </c>
      <c r="L12" s="12">
        <v>16</v>
      </c>
      <c r="M12" s="12">
        <v>9</v>
      </c>
      <c r="N12" s="12">
        <v>7</v>
      </c>
    </row>
    <row r="13" spans="2:14" ht="20.100000000000001" customHeight="1" thickBot="1" x14ac:dyDescent="0.25">
      <c r="B13" s="6" t="s">
        <v>4</v>
      </c>
      <c r="C13" s="12">
        <v>628</v>
      </c>
      <c r="D13" s="12">
        <v>506</v>
      </c>
      <c r="E13" s="12">
        <v>122</v>
      </c>
      <c r="F13" s="12">
        <v>4</v>
      </c>
      <c r="G13" s="12">
        <v>4</v>
      </c>
      <c r="H13" s="12">
        <v>0</v>
      </c>
      <c r="I13" s="12">
        <v>657</v>
      </c>
      <c r="J13" s="12">
        <v>544</v>
      </c>
      <c r="K13" s="12">
        <v>113</v>
      </c>
      <c r="L13" s="12">
        <v>5</v>
      </c>
      <c r="M13" s="12">
        <v>5</v>
      </c>
      <c r="N13" s="12">
        <v>0</v>
      </c>
    </row>
    <row r="14" spans="2:14" ht="20.100000000000001" customHeight="1" thickBot="1" x14ac:dyDescent="0.25">
      <c r="B14" s="6" t="s">
        <v>5</v>
      </c>
      <c r="C14" s="12">
        <v>1901</v>
      </c>
      <c r="D14" s="12">
        <v>1167</v>
      </c>
      <c r="E14" s="12">
        <v>734</v>
      </c>
      <c r="F14" s="12">
        <v>9</v>
      </c>
      <c r="G14" s="12">
        <v>9</v>
      </c>
      <c r="H14" s="12">
        <v>0</v>
      </c>
      <c r="I14" s="12">
        <v>2080</v>
      </c>
      <c r="J14" s="12">
        <v>1051</v>
      </c>
      <c r="K14" s="12">
        <v>1029</v>
      </c>
      <c r="L14" s="12">
        <v>1</v>
      </c>
      <c r="M14" s="12">
        <v>1</v>
      </c>
      <c r="N14" s="12">
        <v>0</v>
      </c>
    </row>
    <row r="15" spans="2:14" ht="20.100000000000001" customHeight="1" thickBot="1" x14ac:dyDescent="0.25">
      <c r="B15" s="6" t="s">
        <v>6</v>
      </c>
      <c r="C15" s="12">
        <v>2422</v>
      </c>
      <c r="D15" s="12">
        <v>1968</v>
      </c>
      <c r="E15" s="12">
        <v>454</v>
      </c>
      <c r="F15" s="12">
        <v>3</v>
      </c>
      <c r="G15" s="12">
        <v>3</v>
      </c>
      <c r="H15" s="12">
        <v>0</v>
      </c>
      <c r="I15" s="12">
        <v>2544</v>
      </c>
      <c r="J15" s="12">
        <v>1944</v>
      </c>
      <c r="K15" s="12">
        <v>600</v>
      </c>
      <c r="L15" s="12">
        <v>4</v>
      </c>
      <c r="M15" s="12">
        <v>4</v>
      </c>
      <c r="N15" s="12">
        <v>0</v>
      </c>
    </row>
    <row r="16" spans="2:14" ht="20.100000000000001" customHeight="1" thickBot="1" x14ac:dyDescent="0.25">
      <c r="B16" s="6" t="s">
        <v>7</v>
      </c>
      <c r="C16" s="12">
        <v>505</v>
      </c>
      <c r="D16" s="12">
        <v>405</v>
      </c>
      <c r="E16" s="12">
        <v>100</v>
      </c>
      <c r="F16" s="12">
        <v>3</v>
      </c>
      <c r="G16" s="12">
        <v>2</v>
      </c>
      <c r="H16" s="12">
        <v>1</v>
      </c>
      <c r="I16" s="12">
        <v>554</v>
      </c>
      <c r="J16" s="12">
        <v>421</v>
      </c>
      <c r="K16" s="12">
        <v>133</v>
      </c>
      <c r="L16" s="12">
        <v>11</v>
      </c>
      <c r="M16" s="12">
        <v>11</v>
      </c>
      <c r="N16" s="12">
        <v>0</v>
      </c>
    </row>
    <row r="17" spans="2:14" ht="20.100000000000001" customHeight="1" thickBot="1" x14ac:dyDescent="0.25">
      <c r="B17" s="6" t="s">
        <v>8</v>
      </c>
      <c r="C17" s="12">
        <v>1430</v>
      </c>
      <c r="D17" s="12">
        <v>1035</v>
      </c>
      <c r="E17" s="12">
        <v>395</v>
      </c>
      <c r="F17" s="12">
        <v>1</v>
      </c>
      <c r="G17" s="12">
        <v>1</v>
      </c>
      <c r="H17" s="12">
        <v>0</v>
      </c>
      <c r="I17" s="12">
        <v>1564</v>
      </c>
      <c r="J17" s="12">
        <v>1107</v>
      </c>
      <c r="K17" s="12">
        <v>457</v>
      </c>
      <c r="L17" s="12">
        <v>0</v>
      </c>
      <c r="M17" s="12">
        <v>0</v>
      </c>
      <c r="N17" s="12">
        <v>0</v>
      </c>
    </row>
    <row r="18" spans="2:14" ht="20.100000000000001" customHeight="1" thickBot="1" x14ac:dyDescent="0.25">
      <c r="B18" s="6" t="s">
        <v>9</v>
      </c>
      <c r="C18" s="12">
        <v>1694</v>
      </c>
      <c r="D18" s="12">
        <v>1134</v>
      </c>
      <c r="E18" s="12">
        <v>560</v>
      </c>
      <c r="F18" s="12">
        <v>1</v>
      </c>
      <c r="G18" s="12">
        <v>1</v>
      </c>
      <c r="H18" s="12">
        <v>0</v>
      </c>
      <c r="I18" s="12">
        <v>1659</v>
      </c>
      <c r="J18" s="12">
        <v>1154</v>
      </c>
      <c r="K18" s="12">
        <v>505</v>
      </c>
      <c r="L18" s="12">
        <v>9</v>
      </c>
      <c r="M18" s="12">
        <v>5</v>
      </c>
      <c r="N18" s="12">
        <v>4</v>
      </c>
    </row>
    <row r="19" spans="2:14" ht="20.100000000000001" customHeight="1" thickBot="1" x14ac:dyDescent="0.25">
      <c r="B19" s="6" t="s">
        <v>10</v>
      </c>
      <c r="C19" s="12">
        <v>6002</v>
      </c>
      <c r="D19" s="12">
        <v>3592</v>
      </c>
      <c r="E19" s="12">
        <v>2410</v>
      </c>
      <c r="F19" s="12">
        <v>15</v>
      </c>
      <c r="G19" s="12">
        <v>15</v>
      </c>
      <c r="H19" s="12">
        <v>0</v>
      </c>
      <c r="I19" s="12">
        <v>6196</v>
      </c>
      <c r="J19" s="12">
        <v>3497</v>
      </c>
      <c r="K19" s="12">
        <v>2699</v>
      </c>
      <c r="L19" s="12">
        <v>8</v>
      </c>
      <c r="M19" s="12">
        <v>7</v>
      </c>
      <c r="N19" s="12">
        <v>1</v>
      </c>
    </row>
    <row r="20" spans="2:14" ht="20.100000000000001" customHeight="1" thickBot="1" x14ac:dyDescent="0.25">
      <c r="B20" s="6" t="s">
        <v>11</v>
      </c>
      <c r="C20" s="12">
        <v>6232</v>
      </c>
      <c r="D20" s="12">
        <v>3832</v>
      </c>
      <c r="E20" s="12">
        <v>2400</v>
      </c>
      <c r="F20" s="12">
        <v>19</v>
      </c>
      <c r="G20" s="12">
        <v>16</v>
      </c>
      <c r="H20" s="12">
        <v>3</v>
      </c>
      <c r="I20" s="12">
        <v>6564</v>
      </c>
      <c r="J20" s="12">
        <v>3998</v>
      </c>
      <c r="K20" s="12">
        <v>2566</v>
      </c>
      <c r="L20" s="12">
        <v>26</v>
      </c>
      <c r="M20" s="12">
        <v>21</v>
      </c>
      <c r="N20" s="12">
        <v>5</v>
      </c>
    </row>
    <row r="21" spans="2:14" ht="20.100000000000001" customHeight="1" thickBot="1" x14ac:dyDescent="0.25">
      <c r="B21" s="6" t="s">
        <v>12</v>
      </c>
      <c r="C21" s="12">
        <v>704</v>
      </c>
      <c r="D21" s="12">
        <v>603</v>
      </c>
      <c r="E21" s="12">
        <v>101</v>
      </c>
      <c r="F21" s="12">
        <v>14</v>
      </c>
      <c r="G21" s="12">
        <v>12</v>
      </c>
      <c r="H21" s="12">
        <v>2</v>
      </c>
      <c r="I21" s="12">
        <v>821</v>
      </c>
      <c r="J21" s="12">
        <v>739</v>
      </c>
      <c r="K21" s="12">
        <v>82</v>
      </c>
      <c r="L21" s="12">
        <v>18</v>
      </c>
      <c r="M21" s="12">
        <v>15</v>
      </c>
      <c r="N21" s="12">
        <v>3</v>
      </c>
    </row>
    <row r="22" spans="2:14" ht="20.100000000000001" customHeight="1" thickBot="1" x14ac:dyDescent="0.25">
      <c r="B22" s="6" t="s">
        <v>13</v>
      </c>
      <c r="C22" s="12">
        <v>1597</v>
      </c>
      <c r="D22" s="12">
        <v>1286</v>
      </c>
      <c r="E22" s="12">
        <v>311</v>
      </c>
      <c r="F22" s="12">
        <v>16</v>
      </c>
      <c r="G22" s="12">
        <v>16</v>
      </c>
      <c r="H22" s="12">
        <v>0</v>
      </c>
      <c r="I22" s="12">
        <v>1854</v>
      </c>
      <c r="J22" s="12">
        <v>1483</v>
      </c>
      <c r="K22" s="12">
        <v>371</v>
      </c>
      <c r="L22" s="12">
        <v>22</v>
      </c>
      <c r="M22" s="12">
        <v>20</v>
      </c>
      <c r="N22" s="12">
        <v>2</v>
      </c>
    </row>
    <row r="23" spans="2:14" ht="20.100000000000001" customHeight="1" thickBot="1" x14ac:dyDescent="0.25">
      <c r="B23" s="6" t="s">
        <v>14</v>
      </c>
      <c r="C23" s="12">
        <v>6767</v>
      </c>
      <c r="D23" s="12">
        <v>3902</v>
      </c>
      <c r="E23" s="12">
        <v>2865</v>
      </c>
      <c r="F23" s="12">
        <v>4</v>
      </c>
      <c r="G23" s="12">
        <v>3</v>
      </c>
      <c r="H23" s="12">
        <v>1</v>
      </c>
      <c r="I23" s="12">
        <v>7387</v>
      </c>
      <c r="J23" s="12">
        <v>4064</v>
      </c>
      <c r="K23" s="12">
        <v>3323</v>
      </c>
      <c r="L23" s="12">
        <v>13</v>
      </c>
      <c r="M23" s="12">
        <v>8</v>
      </c>
      <c r="N23" s="12">
        <v>5</v>
      </c>
    </row>
    <row r="24" spans="2:14" ht="20.100000000000001" customHeight="1" thickBot="1" x14ac:dyDescent="0.25">
      <c r="B24" s="6" t="s">
        <v>15</v>
      </c>
      <c r="C24" s="12">
        <v>1933</v>
      </c>
      <c r="D24" s="12">
        <v>1266</v>
      </c>
      <c r="E24" s="12">
        <v>667</v>
      </c>
      <c r="F24" s="12">
        <v>3</v>
      </c>
      <c r="G24" s="12">
        <v>3</v>
      </c>
      <c r="H24" s="12">
        <v>0</v>
      </c>
      <c r="I24" s="12">
        <v>1969</v>
      </c>
      <c r="J24" s="12">
        <v>1242</v>
      </c>
      <c r="K24" s="12">
        <v>727</v>
      </c>
      <c r="L24" s="12">
        <v>6</v>
      </c>
      <c r="M24" s="12">
        <v>5</v>
      </c>
      <c r="N24" s="12">
        <v>1</v>
      </c>
    </row>
    <row r="25" spans="2:14" ht="20.100000000000001" customHeight="1" thickBot="1" x14ac:dyDescent="0.25">
      <c r="B25" s="6" t="s">
        <v>16</v>
      </c>
      <c r="C25" s="12">
        <v>358</v>
      </c>
      <c r="D25" s="12">
        <v>190</v>
      </c>
      <c r="E25" s="12">
        <v>168</v>
      </c>
      <c r="F25" s="12">
        <v>4</v>
      </c>
      <c r="G25" s="12">
        <v>1</v>
      </c>
      <c r="H25" s="12">
        <v>3</v>
      </c>
      <c r="I25" s="12">
        <v>656</v>
      </c>
      <c r="J25" s="12">
        <v>393</v>
      </c>
      <c r="K25" s="12">
        <v>263</v>
      </c>
      <c r="L25" s="12">
        <v>2</v>
      </c>
      <c r="M25" s="12">
        <v>2</v>
      </c>
      <c r="N25" s="12">
        <v>0</v>
      </c>
    </row>
    <row r="26" spans="2:14" ht="20.100000000000001" customHeight="1" thickBot="1" x14ac:dyDescent="0.25">
      <c r="B26" s="7" t="s">
        <v>17</v>
      </c>
      <c r="C26" s="12">
        <v>1322</v>
      </c>
      <c r="D26" s="12">
        <v>806</v>
      </c>
      <c r="E26" s="12">
        <v>516</v>
      </c>
      <c r="F26" s="12">
        <v>5</v>
      </c>
      <c r="G26" s="12">
        <v>4</v>
      </c>
      <c r="H26" s="12">
        <v>1</v>
      </c>
      <c r="I26" s="12">
        <v>1590</v>
      </c>
      <c r="J26" s="12">
        <v>930</v>
      </c>
      <c r="K26" s="12">
        <v>660</v>
      </c>
      <c r="L26" s="12">
        <v>5</v>
      </c>
      <c r="M26" s="12">
        <v>2</v>
      </c>
      <c r="N26" s="12">
        <v>3</v>
      </c>
    </row>
    <row r="27" spans="2:14" ht="20.100000000000001" customHeight="1" thickBot="1" x14ac:dyDescent="0.25">
      <c r="B27" s="8" t="s">
        <v>18</v>
      </c>
      <c r="C27" s="12">
        <v>223</v>
      </c>
      <c r="D27" s="12">
        <v>142</v>
      </c>
      <c r="E27" s="12">
        <v>81</v>
      </c>
      <c r="F27" s="12">
        <v>3</v>
      </c>
      <c r="G27" s="12">
        <v>3</v>
      </c>
      <c r="H27" s="12">
        <v>0</v>
      </c>
      <c r="I27" s="12">
        <v>232</v>
      </c>
      <c r="J27" s="12">
        <v>141</v>
      </c>
      <c r="K27" s="12">
        <v>91</v>
      </c>
      <c r="L27" s="12">
        <v>8</v>
      </c>
      <c r="M27" s="12">
        <v>5</v>
      </c>
      <c r="N27" s="12">
        <v>3</v>
      </c>
    </row>
    <row r="28" spans="2:14" ht="20.100000000000001" customHeight="1" thickBot="1" x14ac:dyDescent="0.25">
      <c r="B28" s="9" t="s">
        <v>19</v>
      </c>
      <c r="C28" s="13">
        <f>SUM(C11:C27)</f>
        <v>43830</v>
      </c>
      <c r="D28" s="13">
        <f t="shared" ref="D28:H28" si="0">SUM(D11:D27)</f>
        <v>29098</v>
      </c>
      <c r="E28" s="13">
        <f t="shared" si="0"/>
        <v>14732</v>
      </c>
      <c r="F28" s="13">
        <f t="shared" si="0"/>
        <v>140</v>
      </c>
      <c r="G28" s="13">
        <f t="shared" si="0"/>
        <v>127</v>
      </c>
      <c r="H28" s="13">
        <f t="shared" si="0"/>
        <v>13</v>
      </c>
      <c r="I28" s="13">
        <f>SUM(I11:I27)</f>
        <v>47955</v>
      </c>
      <c r="J28" s="13">
        <f t="shared" ref="J28:N28" si="1">SUM(J11:J27)</f>
        <v>31101</v>
      </c>
      <c r="K28" s="13">
        <f t="shared" si="1"/>
        <v>16854</v>
      </c>
      <c r="L28" s="13">
        <f t="shared" si="1"/>
        <v>181</v>
      </c>
      <c r="M28" s="13">
        <f t="shared" si="1"/>
        <v>139</v>
      </c>
      <c r="N28" s="13">
        <f t="shared" si="1"/>
        <v>42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1" spans="2:14" ht="39.75" customHeight="1" thickBot="1" x14ac:dyDescent="0.25">
      <c r="C31" s="39" t="s">
        <v>122</v>
      </c>
      <c r="D31" s="40"/>
      <c r="E31" s="40"/>
      <c r="F31" s="39" t="s">
        <v>122</v>
      </c>
      <c r="G31" s="40"/>
      <c r="H31" s="40"/>
    </row>
    <row r="32" spans="2:14" ht="57.75" thickBot="1" x14ac:dyDescent="0.25">
      <c r="C32" s="11" t="s">
        <v>36</v>
      </c>
      <c r="D32" s="11" t="s">
        <v>37</v>
      </c>
      <c r="E32" s="11" t="s">
        <v>38</v>
      </c>
      <c r="F32" s="29" t="s">
        <v>112</v>
      </c>
      <c r="G32" s="29" t="s">
        <v>113</v>
      </c>
      <c r="H32" s="29" t="s">
        <v>114</v>
      </c>
    </row>
    <row r="33" spans="2:8" ht="20.100000000000001" customHeight="1" thickBot="1" x14ac:dyDescent="0.25">
      <c r="B33" s="5" t="s">
        <v>2</v>
      </c>
      <c r="C33" s="15">
        <f t="shared" ref="C33:C50" si="2">IF(C11&gt;0,(I11-C11)/C11,"-")</f>
        <v>0.17814405057575072</v>
      </c>
      <c r="D33" s="15">
        <f t="shared" ref="D33:D50" si="3">IF(D11&gt;0,(J11-D11)/D11,"-")</f>
        <v>0.18930991990141713</v>
      </c>
      <c r="E33" s="15">
        <f t="shared" ref="E33:E50" si="4">IF(E11&gt;0,(K11-E11)/E11,"-")</f>
        <v>0.14750633981403213</v>
      </c>
      <c r="F33" s="15">
        <f t="shared" ref="F33:F50" si="5">IF(F11&gt;0,(L11-F11)/F11,"-")</f>
        <v>-0.15625</v>
      </c>
      <c r="G33" s="15">
        <f t="shared" ref="G33:G50" si="6">IF(G11&gt;0,(M11-G11)/G11,"-")</f>
        <v>-0.36666666666666664</v>
      </c>
      <c r="H33" s="15">
        <f t="shared" ref="H33:H50" si="7">IF(H11&gt;0,(N11-H11)/H11,"-")</f>
        <v>3</v>
      </c>
    </row>
    <row r="34" spans="2:8" ht="20.100000000000001" customHeight="1" thickBot="1" x14ac:dyDescent="0.25">
      <c r="B34" s="6" t="s">
        <v>3</v>
      </c>
      <c r="C34" s="15">
        <f t="shared" si="2"/>
        <v>-4.9441786283891544E-2</v>
      </c>
      <c r="D34" s="15">
        <f t="shared" si="3"/>
        <v>-0.12953367875647667</v>
      </c>
      <c r="E34" s="15">
        <f t="shared" si="4"/>
        <v>7.8838174273858919E-2</v>
      </c>
      <c r="F34" s="15">
        <f t="shared" si="5"/>
        <v>3</v>
      </c>
      <c r="G34" s="15">
        <f t="shared" si="6"/>
        <v>1.25</v>
      </c>
      <c r="H34" s="15" t="str">
        <f t="shared" si="7"/>
        <v>-</v>
      </c>
    </row>
    <row r="35" spans="2:8" ht="20.100000000000001" customHeight="1" thickBot="1" x14ac:dyDescent="0.25">
      <c r="B35" s="6" t="s">
        <v>4</v>
      </c>
      <c r="C35" s="15">
        <f t="shared" si="2"/>
        <v>4.6178343949044583E-2</v>
      </c>
      <c r="D35" s="15">
        <f t="shared" si="3"/>
        <v>7.5098814229249009E-2</v>
      </c>
      <c r="E35" s="15">
        <f t="shared" si="4"/>
        <v>-7.3770491803278687E-2</v>
      </c>
      <c r="F35" s="15">
        <f t="shared" si="5"/>
        <v>0.25</v>
      </c>
      <c r="G35" s="15">
        <f t="shared" si="6"/>
        <v>0.25</v>
      </c>
      <c r="H35" s="15" t="str">
        <f t="shared" si="7"/>
        <v>-</v>
      </c>
    </row>
    <row r="36" spans="2:8" ht="20.100000000000001" customHeight="1" thickBot="1" x14ac:dyDescent="0.25">
      <c r="B36" s="6" t="s">
        <v>5</v>
      </c>
      <c r="C36" s="15">
        <f t="shared" si="2"/>
        <v>9.4160967911625454E-2</v>
      </c>
      <c r="D36" s="15">
        <f t="shared" si="3"/>
        <v>-9.9400171379605828E-2</v>
      </c>
      <c r="E36" s="15">
        <f t="shared" si="4"/>
        <v>0.40190735694822888</v>
      </c>
      <c r="F36" s="15">
        <f t="shared" si="5"/>
        <v>-0.88888888888888884</v>
      </c>
      <c r="G36" s="15">
        <f t="shared" si="6"/>
        <v>-0.88888888888888884</v>
      </c>
      <c r="H36" s="15" t="str">
        <f t="shared" si="7"/>
        <v>-</v>
      </c>
    </row>
    <row r="37" spans="2:8" ht="20.100000000000001" customHeight="1" thickBot="1" x14ac:dyDescent="0.25">
      <c r="B37" s="6" t="s">
        <v>6</v>
      </c>
      <c r="C37" s="15">
        <f t="shared" si="2"/>
        <v>5.0371593724194877E-2</v>
      </c>
      <c r="D37" s="15">
        <f t="shared" si="3"/>
        <v>-1.2195121951219513E-2</v>
      </c>
      <c r="E37" s="15">
        <f t="shared" si="4"/>
        <v>0.32158590308370044</v>
      </c>
      <c r="F37" s="15">
        <f t="shared" si="5"/>
        <v>0.33333333333333331</v>
      </c>
      <c r="G37" s="15">
        <f t="shared" si="6"/>
        <v>0.33333333333333331</v>
      </c>
      <c r="H37" s="15" t="str">
        <f t="shared" si="7"/>
        <v>-</v>
      </c>
    </row>
    <row r="38" spans="2:8" ht="20.100000000000001" customHeight="1" thickBot="1" x14ac:dyDescent="0.25">
      <c r="B38" s="6" t="s">
        <v>7</v>
      </c>
      <c r="C38" s="15">
        <f t="shared" si="2"/>
        <v>9.7029702970297033E-2</v>
      </c>
      <c r="D38" s="15">
        <f t="shared" si="3"/>
        <v>3.9506172839506172E-2</v>
      </c>
      <c r="E38" s="15">
        <f t="shared" si="4"/>
        <v>0.33</v>
      </c>
      <c r="F38" s="15">
        <f t="shared" si="5"/>
        <v>2.6666666666666665</v>
      </c>
      <c r="G38" s="15">
        <f t="shared" si="6"/>
        <v>4.5</v>
      </c>
      <c r="H38" s="15">
        <f t="shared" si="7"/>
        <v>-1</v>
      </c>
    </row>
    <row r="39" spans="2:8" ht="20.100000000000001" customHeight="1" thickBot="1" x14ac:dyDescent="0.25">
      <c r="B39" s="6" t="s">
        <v>8</v>
      </c>
      <c r="C39" s="15">
        <f t="shared" si="2"/>
        <v>9.37062937062937E-2</v>
      </c>
      <c r="D39" s="15">
        <f t="shared" si="3"/>
        <v>6.9565217391304349E-2</v>
      </c>
      <c r="E39" s="15">
        <f t="shared" si="4"/>
        <v>0.1569620253164557</v>
      </c>
      <c r="F39" s="15">
        <f t="shared" si="5"/>
        <v>-1</v>
      </c>
      <c r="G39" s="15">
        <f t="shared" si="6"/>
        <v>-1</v>
      </c>
      <c r="H39" s="15" t="str">
        <f t="shared" si="7"/>
        <v>-</v>
      </c>
    </row>
    <row r="40" spans="2:8" ht="20.100000000000001" customHeight="1" thickBot="1" x14ac:dyDescent="0.25">
      <c r="B40" s="6" t="s">
        <v>9</v>
      </c>
      <c r="C40" s="15">
        <f t="shared" si="2"/>
        <v>-2.0661157024793389E-2</v>
      </c>
      <c r="D40" s="15">
        <f t="shared" si="3"/>
        <v>1.7636684303350969E-2</v>
      </c>
      <c r="E40" s="15">
        <f t="shared" si="4"/>
        <v>-9.8214285714285712E-2</v>
      </c>
      <c r="F40" s="15">
        <f t="shared" si="5"/>
        <v>8</v>
      </c>
      <c r="G40" s="15">
        <f t="shared" si="6"/>
        <v>4</v>
      </c>
      <c r="H40" s="15" t="str">
        <f t="shared" si="7"/>
        <v>-</v>
      </c>
    </row>
    <row r="41" spans="2:8" ht="20.100000000000001" customHeight="1" thickBot="1" x14ac:dyDescent="0.25">
      <c r="B41" s="6" t="s">
        <v>10</v>
      </c>
      <c r="C41" s="15">
        <f t="shared" si="2"/>
        <v>3.2322559146951015E-2</v>
      </c>
      <c r="D41" s="15">
        <f t="shared" si="3"/>
        <v>-2.6447661469933183E-2</v>
      </c>
      <c r="E41" s="15">
        <f t="shared" si="4"/>
        <v>0.11991701244813278</v>
      </c>
      <c r="F41" s="15">
        <f t="shared" si="5"/>
        <v>-0.46666666666666667</v>
      </c>
      <c r="G41" s="15">
        <f t="shared" si="6"/>
        <v>-0.53333333333333333</v>
      </c>
      <c r="H41" s="15" t="str">
        <f t="shared" si="7"/>
        <v>-</v>
      </c>
    </row>
    <row r="42" spans="2:8" ht="20.100000000000001" customHeight="1" thickBot="1" x14ac:dyDescent="0.25">
      <c r="B42" s="6" t="s">
        <v>11</v>
      </c>
      <c r="C42" s="15">
        <f t="shared" si="2"/>
        <v>5.3273427471116817E-2</v>
      </c>
      <c r="D42" s="15">
        <f t="shared" si="3"/>
        <v>4.3319415448851775E-2</v>
      </c>
      <c r="E42" s="15">
        <f t="shared" si="4"/>
        <v>6.9166666666666668E-2</v>
      </c>
      <c r="F42" s="15">
        <f t="shared" si="5"/>
        <v>0.36842105263157893</v>
      </c>
      <c r="G42" s="15">
        <f t="shared" si="6"/>
        <v>0.3125</v>
      </c>
      <c r="H42" s="15">
        <f t="shared" si="7"/>
        <v>0.66666666666666663</v>
      </c>
    </row>
    <row r="43" spans="2:8" ht="20.100000000000001" customHeight="1" thickBot="1" x14ac:dyDescent="0.25">
      <c r="B43" s="6" t="s">
        <v>12</v>
      </c>
      <c r="C43" s="15">
        <f t="shared" si="2"/>
        <v>0.16619318181818182</v>
      </c>
      <c r="D43" s="15">
        <f t="shared" si="3"/>
        <v>0.22553897180762852</v>
      </c>
      <c r="E43" s="15">
        <f t="shared" si="4"/>
        <v>-0.18811881188118812</v>
      </c>
      <c r="F43" s="15">
        <f t="shared" si="5"/>
        <v>0.2857142857142857</v>
      </c>
      <c r="G43" s="15">
        <f t="shared" si="6"/>
        <v>0.25</v>
      </c>
      <c r="H43" s="15">
        <f t="shared" si="7"/>
        <v>0.5</v>
      </c>
    </row>
    <row r="44" spans="2:8" ht="20.100000000000001" customHeight="1" thickBot="1" x14ac:dyDescent="0.25">
      <c r="B44" s="6" t="s">
        <v>13</v>
      </c>
      <c r="C44" s="15">
        <f t="shared" si="2"/>
        <v>0.16092673763306198</v>
      </c>
      <c r="D44" s="15">
        <f t="shared" si="3"/>
        <v>0.15318818040435458</v>
      </c>
      <c r="E44" s="15">
        <f t="shared" si="4"/>
        <v>0.19292604501607716</v>
      </c>
      <c r="F44" s="15">
        <f t="shared" si="5"/>
        <v>0.375</v>
      </c>
      <c r="G44" s="15">
        <f t="shared" si="6"/>
        <v>0.25</v>
      </c>
      <c r="H44" s="15" t="str">
        <f t="shared" si="7"/>
        <v>-</v>
      </c>
    </row>
    <row r="45" spans="2:8" ht="20.100000000000001" customHeight="1" thickBot="1" x14ac:dyDescent="0.25">
      <c r="B45" s="6" t="s">
        <v>14</v>
      </c>
      <c r="C45" s="15">
        <f t="shared" si="2"/>
        <v>9.1621102408748337E-2</v>
      </c>
      <c r="D45" s="15">
        <f t="shared" si="3"/>
        <v>4.1517170681701694E-2</v>
      </c>
      <c r="E45" s="15">
        <f t="shared" si="4"/>
        <v>0.15986038394415358</v>
      </c>
      <c r="F45" s="15">
        <f t="shared" si="5"/>
        <v>2.25</v>
      </c>
      <c r="G45" s="15">
        <f t="shared" si="6"/>
        <v>1.6666666666666667</v>
      </c>
      <c r="H45" s="15">
        <f t="shared" si="7"/>
        <v>4</v>
      </c>
    </row>
    <row r="46" spans="2:8" ht="20.100000000000001" customHeight="1" thickBot="1" x14ac:dyDescent="0.25">
      <c r="B46" s="6" t="s">
        <v>15</v>
      </c>
      <c r="C46" s="15">
        <f t="shared" si="2"/>
        <v>1.8623900672529746E-2</v>
      </c>
      <c r="D46" s="15">
        <f t="shared" si="3"/>
        <v>-1.8957345971563982E-2</v>
      </c>
      <c r="E46" s="15">
        <f t="shared" si="4"/>
        <v>8.9955022488755629E-2</v>
      </c>
      <c r="F46" s="15">
        <f t="shared" si="5"/>
        <v>1</v>
      </c>
      <c r="G46" s="15">
        <f t="shared" si="6"/>
        <v>0.66666666666666663</v>
      </c>
      <c r="H46" s="15" t="str">
        <f t="shared" si="7"/>
        <v>-</v>
      </c>
    </row>
    <row r="47" spans="2:8" ht="20.100000000000001" customHeight="1" thickBot="1" x14ac:dyDescent="0.25">
      <c r="B47" s="6" t="s">
        <v>16</v>
      </c>
      <c r="C47" s="15">
        <f t="shared" si="2"/>
        <v>0.83240223463687146</v>
      </c>
      <c r="D47" s="15">
        <f t="shared" si="3"/>
        <v>1.0684210526315789</v>
      </c>
      <c r="E47" s="15">
        <f t="shared" si="4"/>
        <v>0.56547619047619047</v>
      </c>
      <c r="F47" s="15">
        <f t="shared" si="5"/>
        <v>-0.5</v>
      </c>
      <c r="G47" s="15">
        <f t="shared" si="6"/>
        <v>1</v>
      </c>
      <c r="H47" s="15">
        <f t="shared" si="7"/>
        <v>-1</v>
      </c>
    </row>
    <row r="48" spans="2:8" ht="20.100000000000001" customHeight="1" thickBot="1" x14ac:dyDescent="0.25">
      <c r="B48" s="7" t="s">
        <v>17</v>
      </c>
      <c r="C48" s="15">
        <f t="shared" si="2"/>
        <v>0.20272314674735251</v>
      </c>
      <c r="D48" s="15">
        <f t="shared" si="3"/>
        <v>0.15384615384615385</v>
      </c>
      <c r="E48" s="15">
        <f t="shared" si="4"/>
        <v>0.27906976744186046</v>
      </c>
      <c r="F48" s="15">
        <f t="shared" si="5"/>
        <v>0</v>
      </c>
      <c r="G48" s="15">
        <f t="shared" si="6"/>
        <v>-0.5</v>
      </c>
      <c r="H48" s="15">
        <f t="shared" si="7"/>
        <v>2</v>
      </c>
    </row>
    <row r="49" spans="2:8" ht="20.100000000000001" customHeight="1" thickBot="1" x14ac:dyDescent="0.25">
      <c r="B49" s="8" t="s">
        <v>18</v>
      </c>
      <c r="C49" s="15">
        <f t="shared" si="2"/>
        <v>4.0358744394618833E-2</v>
      </c>
      <c r="D49" s="15">
        <f t="shared" si="3"/>
        <v>-7.0422535211267607E-3</v>
      </c>
      <c r="E49" s="15">
        <f t="shared" si="4"/>
        <v>0.12345679012345678</v>
      </c>
      <c r="F49" s="15">
        <f t="shared" si="5"/>
        <v>1.6666666666666667</v>
      </c>
      <c r="G49" s="15">
        <f t="shared" si="6"/>
        <v>0.66666666666666663</v>
      </c>
      <c r="H49" s="15" t="str">
        <f t="shared" si="7"/>
        <v>-</v>
      </c>
    </row>
    <row r="50" spans="2:8" ht="20.100000000000001" customHeight="1" thickBot="1" x14ac:dyDescent="0.25">
      <c r="B50" s="9" t="s">
        <v>19</v>
      </c>
      <c r="C50" s="16">
        <f t="shared" si="2"/>
        <v>9.4113620807665985E-2</v>
      </c>
      <c r="D50" s="16">
        <f t="shared" si="3"/>
        <v>6.8836346140628224E-2</v>
      </c>
      <c r="E50" s="16">
        <f t="shared" si="4"/>
        <v>0.14404018463209339</v>
      </c>
      <c r="F50" s="16">
        <f t="shared" si="5"/>
        <v>0.29285714285714287</v>
      </c>
      <c r="G50" s="16">
        <f t="shared" si="6"/>
        <v>9.4488188976377951E-2</v>
      </c>
      <c r="H50" s="16">
        <f t="shared" si="7"/>
        <v>2.2307692307692308</v>
      </c>
    </row>
    <row r="53" spans="2:8" ht="25.5" customHeight="1" x14ac:dyDescent="0.2">
      <c r="B53" s="57" t="s">
        <v>118</v>
      </c>
      <c r="C53" s="57"/>
      <c r="D53" s="57"/>
      <c r="E53" s="57"/>
      <c r="F53" s="57"/>
      <c r="G53" s="57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39" t="s">
        <v>119</v>
      </c>
      <c r="D9" s="40"/>
      <c r="E9" s="40"/>
      <c r="F9" s="40"/>
      <c r="G9" s="40" t="s">
        <v>120</v>
      </c>
      <c r="H9" s="40"/>
      <c r="I9" s="40"/>
      <c r="J9" s="40"/>
      <c r="K9" s="40" t="s">
        <v>122</v>
      </c>
      <c r="L9" s="40"/>
      <c r="M9" s="40"/>
      <c r="N9" s="40"/>
    </row>
    <row r="10" spans="2:14" ht="44.25" customHeight="1" thickBot="1" x14ac:dyDescent="0.25">
      <c r="C10" s="11" t="s">
        <v>39</v>
      </c>
      <c r="D10" s="11" t="s">
        <v>40</v>
      </c>
      <c r="E10" s="11" t="s">
        <v>41</v>
      </c>
      <c r="F10" s="11" t="s">
        <v>42</v>
      </c>
      <c r="G10" s="11" t="s">
        <v>39</v>
      </c>
      <c r="H10" s="11" t="s">
        <v>40</v>
      </c>
      <c r="I10" s="11" t="s">
        <v>41</v>
      </c>
      <c r="J10" s="11" t="s">
        <v>42</v>
      </c>
      <c r="K10" s="11" t="s">
        <v>39</v>
      </c>
      <c r="L10" s="11" t="s">
        <v>40</v>
      </c>
      <c r="M10" s="11" t="s">
        <v>41</v>
      </c>
      <c r="N10" s="11" t="s">
        <v>42</v>
      </c>
    </row>
    <row r="11" spans="2:14" ht="20.100000000000001" customHeight="1" thickBot="1" x14ac:dyDescent="0.25">
      <c r="B11" s="5" t="s">
        <v>2</v>
      </c>
      <c r="C11" s="12">
        <v>2087</v>
      </c>
      <c r="D11" s="12">
        <v>3</v>
      </c>
      <c r="E11" s="12">
        <v>1675</v>
      </c>
      <c r="F11" s="12">
        <v>409</v>
      </c>
      <c r="G11" s="12">
        <v>2058</v>
      </c>
      <c r="H11" s="12">
        <v>11</v>
      </c>
      <c r="I11" s="12">
        <v>1508</v>
      </c>
      <c r="J11" s="12">
        <v>539</v>
      </c>
      <c r="K11" s="15">
        <f>IF(C11=0,"-",(G11-C11)/C11)</f>
        <v>-1.3895543842836608E-2</v>
      </c>
      <c r="L11" s="15">
        <f>IF(D11=0,"-",(H11-D11)/D11)</f>
        <v>2.6666666666666665</v>
      </c>
      <c r="M11" s="15">
        <f>IF(E11=0,"-",(I11-E11)/E11)</f>
        <v>-9.9701492537313433E-2</v>
      </c>
      <c r="N11" s="15">
        <f>IF(F11=0,"-",(J11-F11)/F11)</f>
        <v>0.31784841075794623</v>
      </c>
    </row>
    <row r="12" spans="2:14" ht="20.100000000000001" customHeight="1" thickBot="1" x14ac:dyDescent="0.25">
      <c r="B12" s="6" t="s">
        <v>3</v>
      </c>
      <c r="C12" s="12">
        <v>260</v>
      </c>
      <c r="D12" s="12">
        <v>0</v>
      </c>
      <c r="E12" s="12">
        <v>224</v>
      </c>
      <c r="F12" s="12">
        <v>36</v>
      </c>
      <c r="G12" s="12">
        <v>276</v>
      </c>
      <c r="H12" s="12">
        <v>3</v>
      </c>
      <c r="I12" s="12">
        <v>229</v>
      </c>
      <c r="J12" s="12">
        <v>44</v>
      </c>
      <c r="K12" s="15">
        <f t="shared" ref="K12:N28" si="0">IF(C12=0,"-",(G12-C12)/C12)</f>
        <v>6.1538461538461542E-2</v>
      </c>
      <c r="L12" s="15" t="str">
        <f t="shared" si="0"/>
        <v>-</v>
      </c>
      <c r="M12" s="15">
        <f t="shared" si="0"/>
        <v>2.2321428571428572E-2</v>
      </c>
      <c r="N12" s="15">
        <f t="shared" si="0"/>
        <v>0.22222222222222221</v>
      </c>
    </row>
    <row r="13" spans="2:14" ht="20.100000000000001" customHeight="1" thickBot="1" x14ac:dyDescent="0.25">
      <c r="B13" s="6" t="s">
        <v>4</v>
      </c>
      <c r="C13" s="12">
        <v>171</v>
      </c>
      <c r="D13" s="12">
        <v>0</v>
      </c>
      <c r="E13" s="12">
        <v>132</v>
      </c>
      <c r="F13" s="12">
        <v>39</v>
      </c>
      <c r="G13" s="12">
        <v>232</v>
      </c>
      <c r="H13" s="12">
        <v>0</v>
      </c>
      <c r="I13" s="12">
        <v>183</v>
      </c>
      <c r="J13" s="12">
        <v>49</v>
      </c>
      <c r="K13" s="15">
        <f t="shared" si="0"/>
        <v>0.35672514619883039</v>
      </c>
      <c r="L13" s="15" t="str">
        <f t="shared" si="0"/>
        <v>-</v>
      </c>
      <c r="M13" s="15">
        <f t="shared" si="0"/>
        <v>0.38636363636363635</v>
      </c>
      <c r="N13" s="15">
        <f t="shared" si="0"/>
        <v>0.25641025641025639</v>
      </c>
    </row>
    <row r="14" spans="2:14" ht="20.100000000000001" customHeight="1" thickBot="1" x14ac:dyDescent="0.25">
      <c r="B14" s="6" t="s">
        <v>5</v>
      </c>
      <c r="C14" s="12">
        <v>280</v>
      </c>
      <c r="D14" s="12">
        <v>0</v>
      </c>
      <c r="E14" s="12">
        <v>210</v>
      </c>
      <c r="F14" s="12">
        <v>70</v>
      </c>
      <c r="G14" s="12">
        <v>415</v>
      </c>
      <c r="H14" s="12">
        <v>0</v>
      </c>
      <c r="I14" s="12">
        <v>333</v>
      </c>
      <c r="J14" s="12">
        <v>82</v>
      </c>
      <c r="K14" s="15">
        <f t="shared" si="0"/>
        <v>0.48214285714285715</v>
      </c>
      <c r="L14" s="15" t="str">
        <f t="shared" si="0"/>
        <v>-</v>
      </c>
      <c r="M14" s="15">
        <f t="shared" si="0"/>
        <v>0.58571428571428574</v>
      </c>
      <c r="N14" s="15">
        <f t="shared" si="0"/>
        <v>0.17142857142857143</v>
      </c>
    </row>
    <row r="15" spans="2:14" ht="20.100000000000001" customHeight="1" thickBot="1" x14ac:dyDescent="0.25">
      <c r="B15" s="6" t="s">
        <v>6</v>
      </c>
      <c r="C15" s="12">
        <v>486</v>
      </c>
      <c r="D15" s="12">
        <v>8</v>
      </c>
      <c r="E15" s="12">
        <v>365</v>
      </c>
      <c r="F15" s="12">
        <v>113</v>
      </c>
      <c r="G15" s="12">
        <v>415</v>
      </c>
      <c r="H15" s="12">
        <v>0</v>
      </c>
      <c r="I15" s="12">
        <v>283</v>
      </c>
      <c r="J15" s="12">
        <v>132</v>
      </c>
      <c r="K15" s="15">
        <f t="shared" si="0"/>
        <v>-0.14609053497942387</v>
      </c>
      <c r="L15" s="15">
        <f t="shared" si="0"/>
        <v>-1</v>
      </c>
      <c r="M15" s="15">
        <f t="shared" si="0"/>
        <v>-0.22465753424657534</v>
      </c>
      <c r="N15" s="15">
        <f t="shared" si="0"/>
        <v>0.16814159292035399</v>
      </c>
    </row>
    <row r="16" spans="2:14" ht="20.100000000000001" customHeight="1" thickBot="1" x14ac:dyDescent="0.25">
      <c r="B16" s="6" t="s">
        <v>7</v>
      </c>
      <c r="C16" s="12">
        <v>87</v>
      </c>
      <c r="D16" s="12">
        <v>0</v>
      </c>
      <c r="E16" s="12">
        <v>57</v>
      </c>
      <c r="F16" s="12">
        <v>30</v>
      </c>
      <c r="G16" s="12">
        <v>95</v>
      </c>
      <c r="H16" s="12">
        <v>0</v>
      </c>
      <c r="I16" s="12">
        <v>63</v>
      </c>
      <c r="J16" s="12">
        <v>32</v>
      </c>
      <c r="K16" s="15">
        <f t="shared" si="0"/>
        <v>9.1954022988505746E-2</v>
      </c>
      <c r="L16" s="15" t="str">
        <f t="shared" si="0"/>
        <v>-</v>
      </c>
      <c r="M16" s="15">
        <f t="shared" si="0"/>
        <v>0.10526315789473684</v>
      </c>
      <c r="N16" s="15">
        <f t="shared" si="0"/>
        <v>6.6666666666666666E-2</v>
      </c>
    </row>
    <row r="17" spans="2:14" ht="20.100000000000001" customHeight="1" thickBot="1" x14ac:dyDescent="0.25">
      <c r="B17" s="6" t="s">
        <v>8</v>
      </c>
      <c r="C17" s="12">
        <v>420</v>
      </c>
      <c r="D17" s="12">
        <v>0</v>
      </c>
      <c r="E17" s="12">
        <v>323</v>
      </c>
      <c r="F17" s="12">
        <v>97</v>
      </c>
      <c r="G17" s="12">
        <v>454</v>
      </c>
      <c r="H17" s="12">
        <v>0</v>
      </c>
      <c r="I17" s="12">
        <v>356</v>
      </c>
      <c r="J17" s="12">
        <v>98</v>
      </c>
      <c r="K17" s="15">
        <f t="shared" si="0"/>
        <v>8.0952380952380956E-2</v>
      </c>
      <c r="L17" s="15" t="str">
        <f t="shared" si="0"/>
        <v>-</v>
      </c>
      <c r="M17" s="15">
        <f t="shared" si="0"/>
        <v>0.1021671826625387</v>
      </c>
      <c r="N17" s="15">
        <f t="shared" si="0"/>
        <v>1.0309278350515464E-2</v>
      </c>
    </row>
    <row r="18" spans="2:14" ht="20.100000000000001" customHeight="1" thickBot="1" x14ac:dyDescent="0.25">
      <c r="B18" s="6" t="s">
        <v>9</v>
      </c>
      <c r="C18" s="12">
        <v>437</v>
      </c>
      <c r="D18" s="12">
        <v>0</v>
      </c>
      <c r="E18" s="12">
        <v>344</v>
      </c>
      <c r="F18" s="12">
        <v>93</v>
      </c>
      <c r="G18" s="12">
        <v>484</v>
      </c>
      <c r="H18" s="12">
        <v>0</v>
      </c>
      <c r="I18" s="12">
        <v>368</v>
      </c>
      <c r="J18" s="12">
        <v>116</v>
      </c>
      <c r="K18" s="15">
        <f t="shared" si="0"/>
        <v>0.10755148741418764</v>
      </c>
      <c r="L18" s="15" t="str">
        <f t="shared" si="0"/>
        <v>-</v>
      </c>
      <c r="M18" s="15">
        <f t="shared" si="0"/>
        <v>6.9767441860465115E-2</v>
      </c>
      <c r="N18" s="15">
        <f t="shared" si="0"/>
        <v>0.24731182795698925</v>
      </c>
    </row>
    <row r="19" spans="2:14" ht="20.100000000000001" customHeight="1" thickBot="1" x14ac:dyDescent="0.25">
      <c r="B19" s="6" t="s">
        <v>10</v>
      </c>
      <c r="C19" s="12">
        <v>1345</v>
      </c>
      <c r="D19" s="12">
        <v>0</v>
      </c>
      <c r="E19" s="12">
        <v>632</v>
      </c>
      <c r="F19" s="12">
        <v>713</v>
      </c>
      <c r="G19" s="12">
        <v>1488</v>
      </c>
      <c r="H19" s="12">
        <v>1</v>
      </c>
      <c r="I19" s="12">
        <v>680</v>
      </c>
      <c r="J19" s="12">
        <v>807</v>
      </c>
      <c r="K19" s="15">
        <f t="shared" si="0"/>
        <v>0.10631970260223049</v>
      </c>
      <c r="L19" s="15" t="str">
        <f t="shared" si="0"/>
        <v>-</v>
      </c>
      <c r="M19" s="15">
        <f t="shared" si="0"/>
        <v>7.5949367088607597E-2</v>
      </c>
      <c r="N19" s="15">
        <f t="shared" si="0"/>
        <v>0.13183730715287517</v>
      </c>
    </row>
    <row r="20" spans="2:14" ht="20.100000000000001" customHeight="1" thickBot="1" x14ac:dyDescent="0.25">
      <c r="B20" s="6" t="s">
        <v>11</v>
      </c>
      <c r="C20" s="12">
        <v>1473</v>
      </c>
      <c r="D20" s="12">
        <v>11</v>
      </c>
      <c r="E20" s="12">
        <v>1257</v>
      </c>
      <c r="F20" s="12">
        <v>205</v>
      </c>
      <c r="G20" s="12">
        <v>1320</v>
      </c>
      <c r="H20" s="12">
        <v>12</v>
      </c>
      <c r="I20" s="12">
        <v>1083</v>
      </c>
      <c r="J20" s="12">
        <v>225</v>
      </c>
      <c r="K20" s="15">
        <f t="shared" si="0"/>
        <v>-0.10386965376782077</v>
      </c>
      <c r="L20" s="15">
        <f t="shared" si="0"/>
        <v>9.0909090909090912E-2</v>
      </c>
      <c r="M20" s="15">
        <f t="shared" si="0"/>
        <v>-0.13842482100238662</v>
      </c>
      <c r="N20" s="15">
        <f t="shared" si="0"/>
        <v>9.7560975609756101E-2</v>
      </c>
    </row>
    <row r="21" spans="2:14" ht="20.100000000000001" customHeight="1" thickBot="1" x14ac:dyDescent="0.25">
      <c r="B21" s="6" t="s">
        <v>12</v>
      </c>
      <c r="C21" s="12">
        <v>224</v>
      </c>
      <c r="D21" s="12">
        <v>0</v>
      </c>
      <c r="E21" s="12">
        <v>167</v>
      </c>
      <c r="F21" s="12">
        <v>57</v>
      </c>
      <c r="G21" s="12">
        <v>248</v>
      </c>
      <c r="H21" s="12">
        <v>4</v>
      </c>
      <c r="I21" s="12">
        <v>185</v>
      </c>
      <c r="J21" s="12">
        <v>59</v>
      </c>
      <c r="K21" s="15">
        <f t="shared" si="0"/>
        <v>0.10714285714285714</v>
      </c>
      <c r="L21" s="15" t="str">
        <f t="shared" si="0"/>
        <v>-</v>
      </c>
      <c r="M21" s="15">
        <f t="shared" si="0"/>
        <v>0.10778443113772455</v>
      </c>
      <c r="N21" s="15">
        <f t="shared" si="0"/>
        <v>3.5087719298245612E-2</v>
      </c>
    </row>
    <row r="22" spans="2:14" ht="20.100000000000001" customHeight="1" thickBot="1" x14ac:dyDescent="0.25">
      <c r="B22" s="6" t="s">
        <v>13</v>
      </c>
      <c r="C22" s="12">
        <v>437</v>
      </c>
      <c r="D22" s="12">
        <v>1</v>
      </c>
      <c r="E22" s="12">
        <v>296</v>
      </c>
      <c r="F22" s="12">
        <v>140</v>
      </c>
      <c r="G22" s="12">
        <v>492</v>
      </c>
      <c r="H22" s="12">
        <v>0</v>
      </c>
      <c r="I22" s="12">
        <v>304</v>
      </c>
      <c r="J22" s="12">
        <v>188</v>
      </c>
      <c r="K22" s="15">
        <f t="shared" si="0"/>
        <v>0.12585812356979406</v>
      </c>
      <c r="L22" s="15">
        <f t="shared" si="0"/>
        <v>-1</v>
      </c>
      <c r="M22" s="15">
        <f t="shared" si="0"/>
        <v>2.7027027027027029E-2</v>
      </c>
      <c r="N22" s="15">
        <f t="shared" si="0"/>
        <v>0.34285714285714286</v>
      </c>
    </row>
    <row r="23" spans="2:14" ht="20.100000000000001" customHeight="1" thickBot="1" x14ac:dyDescent="0.25">
      <c r="B23" s="6" t="s">
        <v>14</v>
      </c>
      <c r="C23" s="12">
        <v>1377</v>
      </c>
      <c r="D23" s="12">
        <v>0</v>
      </c>
      <c r="E23" s="12">
        <v>733</v>
      </c>
      <c r="F23" s="12">
        <v>644</v>
      </c>
      <c r="G23" s="12">
        <v>1490</v>
      </c>
      <c r="H23" s="12">
        <v>0</v>
      </c>
      <c r="I23" s="12">
        <v>647</v>
      </c>
      <c r="J23" s="12">
        <v>843</v>
      </c>
      <c r="K23" s="15">
        <f t="shared" si="0"/>
        <v>8.2062454611474225E-2</v>
      </c>
      <c r="L23" s="15" t="str">
        <f t="shared" si="0"/>
        <v>-</v>
      </c>
      <c r="M23" s="15">
        <f t="shared" si="0"/>
        <v>-0.11732605729877217</v>
      </c>
      <c r="N23" s="15">
        <f t="shared" si="0"/>
        <v>0.30900621118012422</v>
      </c>
    </row>
    <row r="24" spans="2:14" ht="20.100000000000001" customHeight="1" thickBot="1" x14ac:dyDescent="0.25">
      <c r="B24" s="6" t="s">
        <v>15</v>
      </c>
      <c r="C24" s="12">
        <v>479</v>
      </c>
      <c r="D24" s="12">
        <v>2</v>
      </c>
      <c r="E24" s="12">
        <v>400</v>
      </c>
      <c r="F24" s="12">
        <v>77</v>
      </c>
      <c r="G24" s="12">
        <v>394</v>
      </c>
      <c r="H24" s="12">
        <v>6</v>
      </c>
      <c r="I24" s="12">
        <v>314</v>
      </c>
      <c r="J24" s="12">
        <v>74</v>
      </c>
      <c r="K24" s="15">
        <f t="shared" si="0"/>
        <v>-0.17745302713987474</v>
      </c>
      <c r="L24" s="15">
        <f t="shared" si="0"/>
        <v>2</v>
      </c>
      <c r="M24" s="15">
        <f t="shared" si="0"/>
        <v>-0.215</v>
      </c>
      <c r="N24" s="15">
        <f t="shared" si="0"/>
        <v>-3.896103896103896E-2</v>
      </c>
    </row>
    <row r="25" spans="2:14" ht="20.100000000000001" customHeight="1" thickBot="1" x14ac:dyDescent="0.25">
      <c r="B25" s="6" t="s">
        <v>16</v>
      </c>
      <c r="C25" s="12">
        <v>87</v>
      </c>
      <c r="D25" s="12">
        <v>0</v>
      </c>
      <c r="E25" s="12">
        <v>73</v>
      </c>
      <c r="F25" s="12">
        <v>14</v>
      </c>
      <c r="G25" s="12">
        <v>126</v>
      </c>
      <c r="H25" s="12">
        <v>0</v>
      </c>
      <c r="I25" s="12">
        <v>97</v>
      </c>
      <c r="J25" s="12">
        <v>29</v>
      </c>
      <c r="K25" s="15">
        <f t="shared" si="0"/>
        <v>0.44827586206896552</v>
      </c>
      <c r="L25" s="15" t="str">
        <f t="shared" si="0"/>
        <v>-</v>
      </c>
      <c r="M25" s="15">
        <f t="shared" si="0"/>
        <v>0.32876712328767121</v>
      </c>
      <c r="N25" s="15">
        <f t="shared" si="0"/>
        <v>1.0714285714285714</v>
      </c>
    </row>
    <row r="26" spans="2:14" ht="20.100000000000001" customHeight="1" thickBot="1" x14ac:dyDescent="0.25">
      <c r="B26" s="7" t="s">
        <v>17</v>
      </c>
      <c r="C26" s="12">
        <v>216</v>
      </c>
      <c r="D26" s="12">
        <v>0</v>
      </c>
      <c r="E26" s="12">
        <v>130</v>
      </c>
      <c r="F26" s="12">
        <v>86</v>
      </c>
      <c r="G26" s="12">
        <v>248</v>
      </c>
      <c r="H26" s="12">
        <v>0</v>
      </c>
      <c r="I26" s="12">
        <v>182</v>
      </c>
      <c r="J26" s="12">
        <v>66</v>
      </c>
      <c r="K26" s="15">
        <f t="shared" si="0"/>
        <v>0.14814814814814814</v>
      </c>
      <c r="L26" s="15" t="str">
        <f t="shared" si="0"/>
        <v>-</v>
      </c>
      <c r="M26" s="15">
        <f t="shared" si="0"/>
        <v>0.4</v>
      </c>
      <c r="N26" s="15">
        <f t="shared" si="0"/>
        <v>-0.23255813953488372</v>
      </c>
    </row>
    <row r="27" spans="2:14" ht="20.100000000000001" customHeight="1" thickBot="1" x14ac:dyDescent="0.25">
      <c r="B27" s="8" t="s">
        <v>18</v>
      </c>
      <c r="C27" s="12">
        <v>89</v>
      </c>
      <c r="D27" s="12">
        <v>0</v>
      </c>
      <c r="E27" s="12">
        <v>71</v>
      </c>
      <c r="F27" s="12">
        <v>18</v>
      </c>
      <c r="G27" s="12">
        <v>67</v>
      </c>
      <c r="H27" s="12">
        <v>0</v>
      </c>
      <c r="I27" s="12">
        <v>58</v>
      </c>
      <c r="J27" s="12">
        <v>9</v>
      </c>
      <c r="K27" s="15">
        <f t="shared" si="0"/>
        <v>-0.24719101123595505</v>
      </c>
      <c r="L27" s="15" t="str">
        <f t="shared" si="0"/>
        <v>-</v>
      </c>
      <c r="M27" s="15">
        <f t="shared" si="0"/>
        <v>-0.18309859154929578</v>
      </c>
      <c r="N27" s="15">
        <f t="shared" si="0"/>
        <v>-0.5</v>
      </c>
    </row>
    <row r="28" spans="2:14" ht="20.100000000000001" customHeight="1" thickBot="1" x14ac:dyDescent="0.25">
      <c r="B28" s="9" t="s">
        <v>19</v>
      </c>
      <c r="C28" s="13">
        <f>SUM(C11:C27)</f>
        <v>9955</v>
      </c>
      <c r="D28" s="13">
        <f t="shared" ref="D28:F28" si="1">SUM(D11:D27)</f>
        <v>25</v>
      </c>
      <c r="E28" s="13">
        <f t="shared" si="1"/>
        <v>7089</v>
      </c>
      <c r="F28" s="13">
        <f t="shared" si="1"/>
        <v>2841</v>
      </c>
      <c r="G28" s="13">
        <f>SUM(G11:G27)</f>
        <v>10302</v>
      </c>
      <c r="H28" s="13">
        <f t="shared" ref="H28:J28" si="2">SUM(H11:H27)</f>
        <v>37</v>
      </c>
      <c r="I28" s="13">
        <f t="shared" si="2"/>
        <v>6873</v>
      </c>
      <c r="J28" s="13">
        <f t="shared" si="2"/>
        <v>3392</v>
      </c>
      <c r="K28" s="16">
        <f t="shared" si="0"/>
        <v>3.4856855851330991E-2</v>
      </c>
      <c r="L28" s="16">
        <f t="shared" si="0"/>
        <v>0.48</v>
      </c>
      <c r="M28" s="16">
        <f t="shared" si="0"/>
        <v>-3.0469741853575961E-2</v>
      </c>
      <c r="N28" s="16">
        <f t="shared" si="0"/>
        <v>0.1939457937346005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9" t="s">
        <v>119</v>
      </c>
      <c r="D9" s="40"/>
      <c r="E9" s="40"/>
      <c r="F9" s="40"/>
      <c r="G9" s="40"/>
      <c r="H9" s="40" t="s">
        <v>120</v>
      </c>
      <c r="I9" s="40"/>
      <c r="J9" s="40"/>
      <c r="K9" s="40"/>
      <c r="L9" s="40"/>
      <c r="M9" s="40" t="s">
        <v>122</v>
      </c>
      <c r="N9" s="40"/>
      <c r="O9" s="40"/>
      <c r="P9" s="40"/>
      <c r="Q9" s="40"/>
    </row>
    <row r="10" spans="2:17" ht="44.25" customHeight="1" thickBot="1" x14ac:dyDescent="0.25">
      <c r="C10" s="11" t="s">
        <v>43</v>
      </c>
      <c r="D10" s="11" t="s">
        <v>44</v>
      </c>
      <c r="E10" s="11" t="s">
        <v>45</v>
      </c>
      <c r="F10" s="11" t="s">
        <v>46</v>
      </c>
      <c r="G10" s="11" t="s">
        <v>47</v>
      </c>
      <c r="H10" s="11" t="s">
        <v>48</v>
      </c>
      <c r="I10" s="11" t="s">
        <v>49</v>
      </c>
      <c r="J10" s="11" t="s">
        <v>50</v>
      </c>
      <c r="K10" s="11" t="s">
        <v>51</v>
      </c>
      <c r="L10" s="11" t="s">
        <v>52</v>
      </c>
      <c r="M10" s="11" t="s">
        <v>43</v>
      </c>
      <c r="N10" s="11" t="s">
        <v>44</v>
      </c>
      <c r="O10" s="11" t="s">
        <v>45</v>
      </c>
      <c r="P10" s="11" t="s">
        <v>46</v>
      </c>
      <c r="Q10" s="11" t="s">
        <v>47</v>
      </c>
    </row>
    <row r="11" spans="2:17" ht="20.100000000000001" customHeight="1" thickBot="1" x14ac:dyDescent="0.25">
      <c r="B11" s="5" t="s">
        <v>2</v>
      </c>
      <c r="C11" s="12">
        <v>1276</v>
      </c>
      <c r="D11" s="12">
        <v>876</v>
      </c>
      <c r="E11" s="12">
        <v>267</v>
      </c>
      <c r="F11" s="12">
        <v>121</v>
      </c>
      <c r="G11" s="12">
        <v>12</v>
      </c>
      <c r="H11" s="12">
        <v>1525</v>
      </c>
      <c r="I11" s="12">
        <v>998</v>
      </c>
      <c r="J11" s="12">
        <v>361</v>
      </c>
      <c r="K11" s="12">
        <v>144</v>
      </c>
      <c r="L11" s="12">
        <v>22</v>
      </c>
      <c r="M11" s="15">
        <f>IF(C11=0,"-",(H11-C11)/C11)</f>
        <v>0.19514106583072099</v>
      </c>
      <c r="N11" s="15">
        <f>IF(D11=0,"-",(I11-D11)/D11)</f>
        <v>0.13926940639269406</v>
      </c>
      <c r="O11" s="15">
        <f>IF(E11=0,"-",(J11-E11)/E11)</f>
        <v>0.35205992509363299</v>
      </c>
      <c r="P11" s="15">
        <f>IF(F11=0,"-",(K11-F11)/F11)</f>
        <v>0.19008264462809918</v>
      </c>
      <c r="Q11" s="15">
        <f>IF(G11=0,"-",(L11-G11)/G11)</f>
        <v>0.83333333333333337</v>
      </c>
    </row>
    <row r="12" spans="2:17" ht="20.100000000000001" customHeight="1" thickBot="1" x14ac:dyDescent="0.25">
      <c r="B12" s="6" t="s">
        <v>3</v>
      </c>
      <c r="C12" s="12">
        <v>185</v>
      </c>
      <c r="D12" s="12">
        <v>107</v>
      </c>
      <c r="E12" s="12">
        <v>69</v>
      </c>
      <c r="F12" s="12">
        <v>8</v>
      </c>
      <c r="G12" s="12">
        <v>1</v>
      </c>
      <c r="H12" s="12">
        <v>178</v>
      </c>
      <c r="I12" s="12">
        <v>98</v>
      </c>
      <c r="J12" s="12">
        <v>74</v>
      </c>
      <c r="K12" s="12">
        <v>4</v>
      </c>
      <c r="L12" s="12">
        <v>2</v>
      </c>
      <c r="M12" s="15">
        <f t="shared" ref="M12:Q28" si="0">IF(C12=0,"-",(H12-C12)/C12)</f>
        <v>-3.783783783783784E-2</v>
      </c>
      <c r="N12" s="15">
        <f t="shared" si="0"/>
        <v>-8.4112149532710276E-2</v>
      </c>
      <c r="O12" s="15">
        <f t="shared" si="0"/>
        <v>7.2463768115942032E-2</v>
      </c>
      <c r="P12" s="15">
        <f t="shared" si="0"/>
        <v>-0.5</v>
      </c>
      <c r="Q12" s="15">
        <f t="shared" si="0"/>
        <v>1</v>
      </c>
    </row>
    <row r="13" spans="2:17" ht="20.100000000000001" customHeight="1" thickBot="1" x14ac:dyDescent="0.25">
      <c r="B13" s="6" t="s">
        <v>4</v>
      </c>
      <c r="C13" s="12">
        <v>115</v>
      </c>
      <c r="D13" s="12">
        <v>85</v>
      </c>
      <c r="E13" s="12">
        <v>21</v>
      </c>
      <c r="F13" s="12">
        <v>9</v>
      </c>
      <c r="G13" s="12">
        <v>0</v>
      </c>
      <c r="H13" s="12">
        <v>131</v>
      </c>
      <c r="I13" s="12">
        <v>98</v>
      </c>
      <c r="J13" s="12">
        <v>28</v>
      </c>
      <c r="K13" s="12">
        <v>5</v>
      </c>
      <c r="L13" s="12">
        <v>0</v>
      </c>
      <c r="M13" s="15">
        <f t="shared" si="0"/>
        <v>0.1391304347826087</v>
      </c>
      <c r="N13" s="15">
        <f t="shared" si="0"/>
        <v>0.15294117647058825</v>
      </c>
      <c r="O13" s="15">
        <f t="shared" si="0"/>
        <v>0.33333333333333331</v>
      </c>
      <c r="P13" s="15">
        <f t="shared" si="0"/>
        <v>-0.44444444444444442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12">
        <v>320</v>
      </c>
      <c r="D14" s="12">
        <v>174</v>
      </c>
      <c r="E14" s="12">
        <v>122</v>
      </c>
      <c r="F14" s="12">
        <v>17</v>
      </c>
      <c r="G14" s="12">
        <v>7</v>
      </c>
      <c r="H14" s="12">
        <v>338</v>
      </c>
      <c r="I14" s="12">
        <v>185</v>
      </c>
      <c r="J14" s="12">
        <v>139</v>
      </c>
      <c r="K14" s="12">
        <v>10</v>
      </c>
      <c r="L14" s="12">
        <v>4</v>
      </c>
      <c r="M14" s="15">
        <f t="shared" si="0"/>
        <v>5.6250000000000001E-2</v>
      </c>
      <c r="N14" s="15">
        <f t="shared" si="0"/>
        <v>6.3218390804597707E-2</v>
      </c>
      <c r="O14" s="15">
        <f t="shared" si="0"/>
        <v>0.13934426229508196</v>
      </c>
      <c r="P14" s="15">
        <f t="shared" si="0"/>
        <v>-0.41176470588235292</v>
      </c>
      <c r="Q14" s="15">
        <f t="shared" si="0"/>
        <v>-0.42857142857142855</v>
      </c>
    </row>
    <row r="15" spans="2:17" ht="20.100000000000001" customHeight="1" thickBot="1" x14ac:dyDescent="0.25">
      <c r="B15" s="6" t="s">
        <v>6</v>
      </c>
      <c r="C15" s="12">
        <v>769</v>
      </c>
      <c r="D15" s="12">
        <v>570</v>
      </c>
      <c r="E15" s="12">
        <v>148</v>
      </c>
      <c r="F15" s="12">
        <v>46</v>
      </c>
      <c r="G15" s="12">
        <v>5</v>
      </c>
      <c r="H15" s="12">
        <v>734</v>
      </c>
      <c r="I15" s="12">
        <v>526</v>
      </c>
      <c r="J15" s="12">
        <v>159</v>
      </c>
      <c r="K15" s="12">
        <v>49</v>
      </c>
      <c r="L15" s="12">
        <v>0</v>
      </c>
      <c r="M15" s="15">
        <f t="shared" si="0"/>
        <v>-4.5513654096228866E-2</v>
      </c>
      <c r="N15" s="15">
        <f t="shared" si="0"/>
        <v>-7.7192982456140355E-2</v>
      </c>
      <c r="O15" s="15">
        <f t="shared" si="0"/>
        <v>7.4324324324324328E-2</v>
      </c>
      <c r="P15" s="15">
        <f t="shared" si="0"/>
        <v>6.5217391304347824E-2</v>
      </c>
      <c r="Q15" s="15">
        <f t="shared" si="0"/>
        <v>-1</v>
      </c>
    </row>
    <row r="16" spans="2:17" ht="20.100000000000001" customHeight="1" thickBot="1" x14ac:dyDescent="0.25">
      <c r="B16" s="6" t="s">
        <v>7</v>
      </c>
      <c r="C16" s="12">
        <v>68</v>
      </c>
      <c r="D16" s="12">
        <v>41</v>
      </c>
      <c r="E16" s="12">
        <v>23</v>
      </c>
      <c r="F16" s="12">
        <v>3</v>
      </c>
      <c r="G16" s="12">
        <v>1</v>
      </c>
      <c r="H16" s="12">
        <v>83</v>
      </c>
      <c r="I16" s="12">
        <v>58</v>
      </c>
      <c r="J16" s="12">
        <v>23</v>
      </c>
      <c r="K16" s="12">
        <v>1</v>
      </c>
      <c r="L16" s="12">
        <v>1</v>
      </c>
      <c r="M16" s="15">
        <f t="shared" si="0"/>
        <v>0.22058823529411764</v>
      </c>
      <c r="N16" s="15">
        <f t="shared" si="0"/>
        <v>0.41463414634146339</v>
      </c>
      <c r="O16" s="15">
        <f t="shared" si="0"/>
        <v>0</v>
      </c>
      <c r="P16" s="15">
        <f t="shared" si="0"/>
        <v>-0.66666666666666663</v>
      </c>
      <c r="Q16" s="15">
        <f t="shared" si="0"/>
        <v>0</v>
      </c>
    </row>
    <row r="17" spans="2:17" ht="20.100000000000001" customHeight="1" thickBot="1" x14ac:dyDescent="0.25">
      <c r="B17" s="6" t="s">
        <v>8</v>
      </c>
      <c r="C17" s="12">
        <v>138</v>
      </c>
      <c r="D17" s="12">
        <v>85</v>
      </c>
      <c r="E17" s="12">
        <v>34</v>
      </c>
      <c r="F17" s="12">
        <v>17</v>
      </c>
      <c r="G17" s="12">
        <v>2</v>
      </c>
      <c r="H17" s="12">
        <v>163</v>
      </c>
      <c r="I17" s="12">
        <v>105</v>
      </c>
      <c r="J17" s="12">
        <v>35</v>
      </c>
      <c r="K17" s="12">
        <v>18</v>
      </c>
      <c r="L17" s="12">
        <v>5</v>
      </c>
      <c r="M17" s="15">
        <f t="shared" si="0"/>
        <v>0.18115942028985507</v>
      </c>
      <c r="N17" s="15">
        <f t="shared" si="0"/>
        <v>0.23529411764705882</v>
      </c>
      <c r="O17" s="15">
        <f t="shared" si="0"/>
        <v>2.9411764705882353E-2</v>
      </c>
      <c r="P17" s="15">
        <f t="shared" si="0"/>
        <v>5.8823529411764705E-2</v>
      </c>
      <c r="Q17" s="15">
        <f t="shared" si="0"/>
        <v>1.5</v>
      </c>
    </row>
    <row r="18" spans="2:17" ht="20.100000000000001" customHeight="1" thickBot="1" x14ac:dyDescent="0.25">
      <c r="B18" s="6" t="s">
        <v>9</v>
      </c>
      <c r="C18" s="12">
        <v>299</v>
      </c>
      <c r="D18" s="12">
        <v>190</v>
      </c>
      <c r="E18" s="12">
        <v>93</v>
      </c>
      <c r="F18" s="12">
        <v>15</v>
      </c>
      <c r="G18" s="12">
        <v>1</v>
      </c>
      <c r="H18" s="12">
        <v>305</v>
      </c>
      <c r="I18" s="12">
        <v>183</v>
      </c>
      <c r="J18" s="12">
        <v>101</v>
      </c>
      <c r="K18" s="12">
        <v>19</v>
      </c>
      <c r="L18" s="12">
        <v>2</v>
      </c>
      <c r="M18" s="15">
        <f t="shared" si="0"/>
        <v>2.0066889632107024E-2</v>
      </c>
      <c r="N18" s="15">
        <f t="shared" si="0"/>
        <v>-3.6842105263157891E-2</v>
      </c>
      <c r="O18" s="15">
        <f t="shared" si="0"/>
        <v>8.6021505376344093E-2</v>
      </c>
      <c r="P18" s="15">
        <f t="shared" si="0"/>
        <v>0.26666666666666666</v>
      </c>
      <c r="Q18" s="15">
        <f t="shared" si="0"/>
        <v>1</v>
      </c>
    </row>
    <row r="19" spans="2:17" ht="20.100000000000001" customHeight="1" thickBot="1" x14ac:dyDescent="0.25">
      <c r="B19" s="6" t="s">
        <v>10</v>
      </c>
      <c r="C19" s="12">
        <v>503</v>
      </c>
      <c r="D19" s="12">
        <v>276</v>
      </c>
      <c r="E19" s="12">
        <v>182</v>
      </c>
      <c r="F19" s="12">
        <v>38</v>
      </c>
      <c r="G19" s="12">
        <v>7</v>
      </c>
      <c r="H19" s="12">
        <v>520</v>
      </c>
      <c r="I19" s="12">
        <v>301</v>
      </c>
      <c r="J19" s="12">
        <v>186</v>
      </c>
      <c r="K19" s="12">
        <v>25</v>
      </c>
      <c r="L19" s="12">
        <v>8</v>
      </c>
      <c r="M19" s="15">
        <f t="shared" si="0"/>
        <v>3.3797216699801194E-2</v>
      </c>
      <c r="N19" s="15">
        <f t="shared" si="0"/>
        <v>9.0579710144927536E-2</v>
      </c>
      <c r="O19" s="15">
        <f t="shared" si="0"/>
        <v>2.197802197802198E-2</v>
      </c>
      <c r="P19" s="15">
        <f t="shared" si="0"/>
        <v>-0.34210526315789475</v>
      </c>
      <c r="Q19" s="15">
        <f t="shared" si="0"/>
        <v>0.14285714285714285</v>
      </c>
    </row>
    <row r="20" spans="2:17" ht="20.100000000000001" customHeight="1" thickBot="1" x14ac:dyDescent="0.25">
      <c r="B20" s="6" t="s">
        <v>11</v>
      </c>
      <c r="C20" s="12">
        <v>902</v>
      </c>
      <c r="D20" s="12">
        <v>531</v>
      </c>
      <c r="E20" s="12">
        <v>299</v>
      </c>
      <c r="F20" s="12">
        <v>48</v>
      </c>
      <c r="G20" s="12">
        <v>24</v>
      </c>
      <c r="H20" s="12">
        <v>939</v>
      </c>
      <c r="I20" s="12">
        <v>542</v>
      </c>
      <c r="J20" s="12">
        <v>325</v>
      </c>
      <c r="K20" s="12">
        <v>46</v>
      </c>
      <c r="L20" s="12">
        <v>26</v>
      </c>
      <c r="M20" s="15">
        <f t="shared" si="0"/>
        <v>4.1019955654101999E-2</v>
      </c>
      <c r="N20" s="15">
        <f t="shared" si="0"/>
        <v>2.0715630885122412E-2</v>
      </c>
      <c r="O20" s="15">
        <f t="shared" si="0"/>
        <v>8.6956521739130432E-2</v>
      </c>
      <c r="P20" s="15">
        <f t="shared" si="0"/>
        <v>-4.1666666666666664E-2</v>
      </c>
      <c r="Q20" s="15">
        <f t="shared" si="0"/>
        <v>8.3333333333333329E-2</v>
      </c>
    </row>
    <row r="21" spans="2:17" ht="20.100000000000001" customHeight="1" thickBot="1" x14ac:dyDescent="0.25">
      <c r="B21" s="6" t="s">
        <v>12</v>
      </c>
      <c r="C21" s="12">
        <v>125</v>
      </c>
      <c r="D21" s="12">
        <v>106</v>
      </c>
      <c r="E21" s="12">
        <v>7</v>
      </c>
      <c r="F21" s="12">
        <v>12</v>
      </c>
      <c r="G21" s="12">
        <v>0</v>
      </c>
      <c r="H21" s="12">
        <v>140</v>
      </c>
      <c r="I21" s="12">
        <v>128</v>
      </c>
      <c r="J21" s="12">
        <v>11</v>
      </c>
      <c r="K21" s="12">
        <v>1</v>
      </c>
      <c r="L21" s="12">
        <v>0</v>
      </c>
      <c r="M21" s="15">
        <f t="shared" si="0"/>
        <v>0.12</v>
      </c>
      <c r="N21" s="15">
        <f t="shared" si="0"/>
        <v>0.20754716981132076</v>
      </c>
      <c r="O21" s="15">
        <f t="shared" si="0"/>
        <v>0.5714285714285714</v>
      </c>
      <c r="P21" s="15">
        <f t="shared" si="0"/>
        <v>-0.91666666666666663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12">
        <v>241</v>
      </c>
      <c r="D22" s="12">
        <v>184</v>
      </c>
      <c r="E22" s="12">
        <v>32</v>
      </c>
      <c r="F22" s="12">
        <v>23</v>
      </c>
      <c r="G22" s="12">
        <v>2</v>
      </c>
      <c r="H22" s="12">
        <v>239</v>
      </c>
      <c r="I22" s="12">
        <v>170</v>
      </c>
      <c r="J22" s="12">
        <v>33</v>
      </c>
      <c r="K22" s="12">
        <v>32</v>
      </c>
      <c r="L22" s="12">
        <v>4</v>
      </c>
      <c r="M22" s="15">
        <f t="shared" si="0"/>
        <v>-8.2987551867219917E-3</v>
      </c>
      <c r="N22" s="15">
        <f t="shared" si="0"/>
        <v>-7.6086956521739135E-2</v>
      </c>
      <c r="O22" s="15">
        <f t="shared" si="0"/>
        <v>3.125E-2</v>
      </c>
      <c r="P22" s="15">
        <f t="shared" si="0"/>
        <v>0.39130434782608697</v>
      </c>
      <c r="Q22" s="15">
        <f t="shared" si="0"/>
        <v>1</v>
      </c>
    </row>
    <row r="23" spans="2:17" ht="20.100000000000001" customHeight="1" thickBot="1" x14ac:dyDescent="0.25">
      <c r="B23" s="6" t="s">
        <v>14</v>
      </c>
      <c r="C23" s="12">
        <v>273</v>
      </c>
      <c r="D23" s="12">
        <v>117</v>
      </c>
      <c r="E23" s="12">
        <v>95</v>
      </c>
      <c r="F23" s="12">
        <v>45</v>
      </c>
      <c r="G23" s="12">
        <v>16</v>
      </c>
      <c r="H23" s="12">
        <v>298</v>
      </c>
      <c r="I23" s="12">
        <v>144</v>
      </c>
      <c r="J23" s="12">
        <v>96</v>
      </c>
      <c r="K23" s="12">
        <v>36</v>
      </c>
      <c r="L23" s="12">
        <v>22</v>
      </c>
      <c r="M23" s="15">
        <f t="shared" si="0"/>
        <v>9.1575091575091569E-2</v>
      </c>
      <c r="N23" s="15">
        <f t="shared" si="0"/>
        <v>0.23076923076923078</v>
      </c>
      <c r="O23" s="15">
        <f t="shared" si="0"/>
        <v>1.0526315789473684E-2</v>
      </c>
      <c r="P23" s="15">
        <f t="shared" si="0"/>
        <v>-0.2</v>
      </c>
      <c r="Q23" s="15">
        <f t="shared" si="0"/>
        <v>0.375</v>
      </c>
    </row>
    <row r="24" spans="2:17" ht="20.100000000000001" customHeight="1" thickBot="1" x14ac:dyDescent="0.25">
      <c r="B24" s="6" t="s">
        <v>15</v>
      </c>
      <c r="C24" s="12">
        <v>422</v>
      </c>
      <c r="D24" s="12">
        <v>246</v>
      </c>
      <c r="E24" s="12">
        <v>163</v>
      </c>
      <c r="F24" s="12">
        <v>11</v>
      </c>
      <c r="G24" s="12">
        <v>2</v>
      </c>
      <c r="H24" s="12">
        <v>466</v>
      </c>
      <c r="I24" s="12">
        <v>277</v>
      </c>
      <c r="J24" s="12">
        <v>183</v>
      </c>
      <c r="K24" s="12">
        <v>5</v>
      </c>
      <c r="L24" s="12">
        <v>1</v>
      </c>
      <c r="M24" s="15">
        <f t="shared" si="0"/>
        <v>0.10426540284360189</v>
      </c>
      <c r="N24" s="15">
        <f t="shared" si="0"/>
        <v>0.12601626016260162</v>
      </c>
      <c r="O24" s="15">
        <f t="shared" si="0"/>
        <v>0.12269938650306748</v>
      </c>
      <c r="P24" s="15">
        <f t="shared" si="0"/>
        <v>-0.54545454545454541</v>
      </c>
      <c r="Q24" s="15">
        <f t="shared" si="0"/>
        <v>-0.5</v>
      </c>
    </row>
    <row r="25" spans="2:17" ht="20.100000000000001" customHeight="1" thickBot="1" x14ac:dyDescent="0.25">
      <c r="B25" s="6" t="s">
        <v>16</v>
      </c>
      <c r="C25" s="12">
        <v>82</v>
      </c>
      <c r="D25" s="12">
        <v>39</v>
      </c>
      <c r="E25" s="12">
        <v>39</v>
      </c>
      <c r="F25" s="12">
        <v>2</v>
      </c>
      <c r="G25" s="12">
        <v>2</v>
      </c>
      <c r="H25" s="12">
        <v>105</v>
      </c>
      <c r="I25" s="12">
        <v>55</v>
      </c>
      <c r="J25" s="12">
        <v>48</v>
      </c>
      <c r="K25" s="12">
        <v>0</v>
      </c>
      <c r="L25" s="12">
        <v>2</v>
      </c>
      <c r="M25" s="15">
        <f t="shared" si="0"/>
        <v>0.28048780487804881</v>
      </c>
      <c r="N25" s="15">
        <f t="shared" si="0"/>
        <v>0.41025641025641024</v>
      </c>
      <c r="O25" s="15">
        <f t="shared" si="0"/>
        <v>0.23076923076923078</v>
      </c>
      <c r="P25" s="15">
        <f t="shared" si="0"/>
        <v>-1</v>
      </c>
      <c r="Q25" s="15">
        <f t="shared" si="0"/>
        <v>0</v>
      </c>
    </row>
    <row r="26" spans="2:17" ht="20.100000000000001" customHeight="1" thickBot="1" x14ac:dyDescent="0.25">
      <c r="B26" s="7" t="s">
        <v>17</v>
      </c>
      <c r="C26" s="12">
        <v>253</v>
      </c>
      <c r="D26" s="12">
        <v>141</v>
      </c>
      <c r="E26" s="12">
        <v>100</v>
      </c>
      <c r="F26" s="12">
        <v>11</v>
      </c>
      <c r="G26" s="12">
        <v>1</v>
      </c>
      <c r="H26" s="12">
        <v>315</v>
      </c>
      <c r="I26" s="12">
        <v>162</v>
      </c>
      <c r="J26" s="12">
        <v>141</v>
      </c>
      <c r="K26" s="12">
        <v>9</v>
      </c>
      <c r="L26" s="12">
        <v>3</v>
      </c>
      <c r="M26" s="15">
        <f t="shared" si="0"/>
        <v>0.24505928853754941</v>
      </c>
      <c r="N26" s="15">
        <f t="shared" si="0"/>
        <v>0.14893617021276595</v>
      </c>
      <c r="O26" s="15">
        <f t="shared" si="0"/>
        <v>0.41</v>
      </c>
      <c r="P26" s="15">
        <f t="shared" si="0"/>
        <v>-0.18181818181818182</v>
      </c>
      <c r="Q26" s="15">
        <f t="shared" si="0"/>
        <v>2</v>
      </c>
    </row>
    <row r="27" spans="2:17" ht="20.100000000000001" customHeight="1" thickBot="1" x14ac:dyDescent="0.25">
      <c r="B27" s="8" t="s">
        <v>18</v>
      </c>
      <c r="C27" s="12">
        <v>41</v>
      </c>
      <c r="D27" s="12">
        <v>20</v>
      </c>
      <c r="E27" s="12">
        <v>19</v>
      </c>
      <c r="F27" s="12">
        <v>2</v>
      </c>
      <c r="G27" s="12">
        <v>0</v>
      </c>
      <c r="H27" s="12">
        <v>46</v>
      </c>
      <c r="I27" s="12">
        <v>28</v>
      </c>
      <c r="J27" s="12">
        <v>18</v>
      </c>
      <c r="K27" s="12">
        <v>0</v>
      </c>
      <c r="L27" s="12">
        <v>0</v>
      </c>
      <c r="M27" s="15">
        <f t="shared" si="0"/>
        <v>0.12195121951219512</v>
      </c>
      <c r="N27" s="15">
        <f t="shared" si="0"/>
        <v>0.4</v>
      </c>
      <c r="O27" s="15">
        <f t="shared" si="0"/>
        <v>-5.2631578947368418E-2</v>
      </c>
      <c r="P27" s="15">
        <f t="shared" si="0"/>
        <v>-1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6012</v>
      </c>
      <c r="D28" s="13">
        <f t="shared" ref="D28:G28" si="1">SUM(D11:D27)</f>
        <v>3788</v>
      </c>
      <c r="E28" s="13">
        <f t="shared" si="1"/>
        <v>1713</v>
      </c>
      <c r="F28" s="13">
        <f t="shared" si="1"/>
        <v>428</v>
      </c>
      <c r="G28" s="13">
        <f t="shared" si="1"/>
        <v>83</v>
      </c>
      <c r="H28" s="13">
        <f>SUM(H11:H27)</f>
        <v>6525</v>
      </c>
      <c r="I28" s="13">
        <f t="shared" ref="I28:L28" si="2">SUM(I11:I27)</f>
        <v>4058</v>
      </c>
      <c r="J28" s="13">
        <f t="shared" si="2"/>
        <v>1961</v>
      </c>
      <c r="K28" s="13">
        <f t="shared" si="2"/>
        <v>404</v>
      </c>
      <c r="L28" s="13">
        <f t="shared" si="2"/>
        <v>102</v>
      </c>
      <c r="M28" s="16">
        <f t="shared" si="0"/>
        <v>8.5329341317365276E-2</v>
      </c>
      <c r="N28" s="16">
        <f t="shared" si="0"/>
        <v>7.1277719112988386E-2</v>
      </c>
      <c r="O28" s="16">
        <f t="shared" si="0"/>
        <v>0.14477524810274373</v>
      </c>
      <c r="P28" s="16">
        <f t="shared" si="0"/>
        <v>-5.6074766355140186E-2</v>
      </c>
      <c r="Q28" s="16">
        <f t="shared" si="0"/>
        <v>0.2289156626506024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9" t="s">
        <v>119</v>
      </c>
      <c r="D9" s="40"/>
      <c r="E9" s="40"/>
      <c r="F9" s="40"/>
      <c r="G9" s="40"/>
      <c r="H9" s="39" t="s">
        <v>120</v>
      </c>
      <c r="I9" s="40"/>
      <c r="J9" s="40"/>
      <c r="K9" s="40"/>
      <c r="L9" s="40"/>
      <c r="M9" s="39" t="s">
        <v>122</v>
      </c>
      <c r="N9" s="40"/>
      <c r="O9" s="40"/>
      <c r="P9" s="40"/>
      <c r="Q9" s="40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4">
        <v>1093</v>
      </c>
      <c r="D11" s="24">
        <v>570</v>
      </c>
      <c r="E11" s="24">
        <v>135</v>
      </c>
      <c r="F11" s="24">
        <v>310</v>
      </c>
      <c r="G11" s="24">
        <v>78</v>
      </c>
      <c r="H11" s="24">
        <v>1048</v>
      </c>
      <c r="I11" s="24">
        <v>492</v>
      </c>
      <c r="J11" s="24">
        <v>182</v>
      </c>
      <c r="K11" s="24">
        <v>301</v>
      </c>
      <c r="L11" s="24">
        <v>73</v>
      </c>
      <c r="M11" s="15">
        <f>IF(C11=0,"-",(H11-C11)/C11)</f>
        <v>-4.1171088746569079E-2</v>
      </c>
      <c r="N11" s="15">
        <f>IF(D11=0,"-",(I11-D11)/D11)</f>
        <v>-0.1368421052631579</v>
      </c>
      <c r="O11" s="15">
        <f>IF(E11=0,"-",(J11-E11)/E11)</f>
        <v>0.34814814814814815</v>
      </c>
      <c r="P11" s="15">
        <f>IF(F11=0,"-",(K11-F11)/F11)</f>
        <v>-2.903225806451613E-2</v>
      </c>
      <c r="Q11" s="15">
        <f>IF(G11=0,"-",(L11-G11)/G11)</f>
        <v>-6.4102564102564097E-2</v>
      </c>
    </row>
    <row r="12" spans="2:17" ht="20.100000000000001" customHeight="1" thickBot="1" x14ac:dyDescent="0.25">
      <c r="B12" s="6" t="s">
        <v>3</v>
      </c>
      <c r="C12" s="24">
        <v>152</v>
      </c>
      <c r="D12" s="24">
        <v>70</v>
      </c>
      <c r="E12" s="24">
        <v>39</v>
      </c>
      <c r="F12" s="24">
        <v>25</v>
      </c>
      <c r="G12" s="24">
        <v>18</v>
      </c>
      <c r="H12" s="24">
        <v>153</v>
      </c>
      <c r="I12" s="24">
        <v>56</v>
      </c>
      <c r="J12" s="24">
        <v>58</v>
      </c>
      <c r="K12" s="24">
        <v>24</v>
      </c>
      <c r="L12" s="24">
        <v>15</v>
      </c>
      <c r="M12" s="15">
        <f t="shared" ref="M12:Q28" si="0">IF(C12=0,"-",(H12-C12)/C12)</f>
        <v>6.5789473684210523E-3</v>
      </c>
      <c r="N12" s="15">
        <f t="shared" si="0"/>
        <v>-0.2</v>
      </c>
      <c r="O12" s="15">
        <f t="shared" si="0"/>
        <v>0.48717948717948717</v>
      </c>
      <c r="P12" s="15">
        <f t="shared" si="0"/>
        <v>-0.04</v>
      </c>
      <c r="Q12" s="15">
        <f t="shared" si="0"/>
        <v>-0.16666666666666666</v>
      </c>
    </row>
    <row r="13" spans="2:17" ht="20.100000000000001" customHeight="1" thickBot="1" x14ac:dyDescent="0.25">
      <c r="B13" s="6" t="s">
        <v>4</v>
      </c>
      <c r="C13" s="24">
        <v>129</v>
      </c>
      <c r="D13" s="24">
        <v>74</v>
      </c>
      <c r="E13" s="24">
        <v>10</v>
      </c>
      <c r="F13" s="24">
        <v>42</v>
      </c>
      <c r="G13" s="24">
        <v>3</v>
      </c>
      <c r="H13" s="24">
        <v>135</v>
      </c>
      <c r="I13" s="24">
        <v>83</v>
      </c>
      <c r="J13" s="24">
        <v>12</v>
      </c>
      <c r="K13" s="24">
        <v>36</v>
      </c>
      <c r="L13" s="24">
        <v>4</v>
      </c>
      <c r="M13" s="15">
        <f t="shared" si="0"/>
        <v>4.6511627906976744E-2</v>
      </c>
      <c r="N13" s="15">
        <f t="shared" si="0"/>
        <v>0.12162162162162163</v>
      </c>
      <c r="O13" s="15">
        <f t="shared" si="0"/>
        <v>0.2</v>
      </c>
      <c r="P13" s="15">
        <f t="shared" si="0"/>
        <v>-0.14285714285714285</v>
      </c>
      <c r="Q13" s="15">
        <f t="shared" si="0"/>
        <v>0.33333333333333331</v>
      </c>
    </row>
    <row r="14" spans="2:17" ht="20.100000000000001" customHeight="1" thickBot="1" x14ac:dyDescent="0.25">
      <c r="B14" s="6" t="s">
        <v>5</v>
      </c>
      <c r="C14" s="24">
        <v>204</v>
      </c>
      <c r="D14" s="24">
        <v>98</v>
      </c>
      <c r="E14" s="24">
        <v>41</v>
      </c>
      <c r="F14" s="24">
        <v>38</v>
      </c>
      <c r="G14" s="24">
        <v>27</v>
      </c>
      <c r="H14" s="24">
        <v>248</v>
      </c>
      <c r="I14" s="24">
        <v>103</v>
      </c>
      <c r="J14" s="24">
        <v>75</v>
      </c>
      <c r="K14" s="24">
        <v>40</v>
      </c>
      <c r="L14" s="24">
        <v>30</v>
      </c>
      <c r="M14" s="15">
        <f t="shared" si="0"/>
        <v>0.21568627450980393</v>
      </c>
      <c r="N14" s="15">
        <f t="shared" si="0"/>
        <v>5.1020408163265307E-2</v>
      </c>
      <c r="O14" s="15">
        <f t="shared" si="0"/>
        <v>0.82926829268292679</v>
      </c>
      <c r="P14" s="15">
        <f t="shared" si="0"/>
        <v>5.2631578947368418E-2</v>
      </c>
      <c r="Q14" s="15">
        <f t="shared" si="0"/>
        <v>0.1111111111111111</v>
      </c>
    </row>
    <row r="15" spans="2:17" ht="20.100000000000001" customHeight="1" thickBot="1" x14ac:dyDescent="0.25">
      <c r="B15" s="6" t="s">
        <v>6</v>
      </c>
      <c r="C15" s="24">
        <v>152</v>
      </c>
      <c r="D15" s="24">
        <v>84</v>
      </c>
      <c r="E15" s="24">
        <v>19</v>
      </c>
      <c r="F15" s="24">
        <v>35</v>
      </c>
      <c r="G15" s="24">
        <v>14</v>
      </c>
      <c r="H15" s="24">
        <v>160</v>
      </c>
      <c r="I15" s="24">
        <v>61</v>
      </c>
      <c r="J15" s="24">
        <v>38</v>
      </c>
      <c r="K15" s="24">
        <v>45</v>
      </c>
      <c r="L15" s="24">
        <v>16</v>
      </c>
      <c r="M15" s="15">
        <f t="shared" si="0"/>
        <v>5.2631578947368418E-2</v>
      </c>
      <c r="N15" s="15">
        <f t="shared" si="0"/>
        <v>-0.27380952380952384</v>
      </c>
      <c r="O15" s="15">
        <f t="shared" si="0"/>
        <v>1</v>
      </c>
      <c r="P15" s="15">
        <f t="shared" si="0"/>
        <v>0.2857142857142857</v>
      </c>
      <c r="Q15" s="15">
        <f t="shared" si="0"/>
        <v>0.14285714285714285</v>
      </c>
    </row>
    <row r="16" spans="2:17" ht="20.100000000000001" customHeight="1" thickBot="1" x14ac:dyDescent="0.25">
      <c r="B16" s="6" t="s">
        <v>7</v>
      </c>
      <c r="C16" s="24">
        <v>45</v>
      </c>
      <c r="D16" s="24">
        <v>19</v>
      </c>
      <c r="E16" s="24">
        <v>6</v>
      </c>
      <c r="F16" s="24">
        <v>15</v>
      </c>
      <c r="G16" s="24">
        <v>5</v>
      </c>
      <c r="H16" s="24">
        <v>84</v>
      </c>
      <c r="I16" s="24">
        <v>37</v>
      </c>
      <c r="J16" s="24">
        <v>13</v>
      </c>
      <c r="K16" s="24">
        <v>25</v>
      </c>
      <c r="L16" s="24">
        <v>9</v>
      </c>
      <c r="M16" s="15">
        <f t="shared" si="0"/>
        <v>0.8666666666666667</v>
      </c>
      <c r="N16" s="15">
        <f t="shared" si="0"/>
        <v>0.94736842105263153</v>
      </c>
      <c r="O16" s="15">
        <f t="shared" si="0"/>
        <v>1.1666666666666667</v>
      </c>
      <c r="P16" s="15">
        <f t="shared" si="0"/>
        <v>0.66666666666666663</v>
      </c>
      <c r="Q16" s="15">
        <f t="shared" si="0"/>
        <v>0.8</v>
      </c>
    </row>
    <row r="17" spans="2:17" ht="20.100000000000001" customHeight="1" thickBot="1" x14ac:dyDescent="0.25">
      <c r="B17" s="6" t="s">
        <v>8</v>
      </c>
      <c r="C17" s="24">
        <v>309</v>
      </c>
      <c r="D17" s="24">
        <v>174</v>
      </c>
      <c r="E17" s="24">
        <v>49</v>
      </c>
      <c r="F17" s="24">
        <v>63</v>
      </c>
      <c r="G17" s="24">
        <v>23</v>
      </c>
      <c r="H17" s="24">
        <v>258</v>
      </c>
      <c r="I17" s="24">
        <v>123</v>
      </c>
      <c r="J17" s="24">
        <v>52</v>
      </c>
      <c r="K17" s="24">
        <v>56</v>
      </c>
      <c r="L17" s="24">
        <v>27</v>
      </c>
      <c r="M17" s="15">
        <f t="shared" si="0"/>
        <v>-0.1650485436893204</v>
      </c>
      <c r="N17" s="15">
        <f t="shared" si="0"/>
        <v>-0.29310344827586204</v>
      </c>
      <c r="O17" s="15">
        <f t="shared" si="0"/>
        <v>6.1224489795918366E-2</v>
      </c>
      <c r="P17" s="15">
        <f t="shared" si="0"/>
        <v>-0.1111111111111111</v>
      </c>
      <c r="Q17" s="15">
        <f t="shared" si="0"/>
        <v>0.17391304347826086</v>
      </c>
    </row>
    <row r="18" spans="2:17" ht="20.100000000000001" customHeight="1" thickBot="1" x14ac:dyDescent="0.25">
      <c r="B18" s="6" t="s">
        <v>9</v>
      </c>
      <c r="C18" s="24">
        <v>223</v>
      </c>
      <c r="D18" s="24">
        <v>92</v>
      </c>
      <c r="E18" s="24">
        <v>65</v>
      </c>
      <c r="F18" s="24">
        <v>46</v>
      </c>
      <c r="G18" s="24">
        <v>20</v>
      </c>
      <c r="H18" s="24">
        <v>177</v>
      </c>
      <c r="I18" s="24">
        <v>57</v>
      </c>
      <c r="J18" s="24">
        <v>63</v>
      </c>
      <c r="K18" s="24">
        <v>39</v>
      </c>
      <c r="L18" s="24">
        <v>18</v>
      </c>
      <c r="M18" s="15">
        <f t="shared" si="0"/>
        <v>-0.20627802690582961</v>
      </c>
      <c r="N18" s="15">
        <f t="shared" si="0"/>
        <v>-0.38043478260869568</v>
      </c>
      <c r="O18" s="15">
        <f t="shared" si="0"/>
        <v>-3.0769230769230771E-2</v>
      </c>
      <c r="P18" s="15">
        <f t="shared" si="0"/>
        <v>-0.15217391304347827</v>
      </c>
      <c r="Q18" s="15">
        <f t="shared" si="0"/>
        <v>-0.1</v>
      </c>
    </row>
    <row r="19" spans="2:17" ht="20.100000000000001" customHeight="1" thickBot="1" x14ac:dyDescent="0.25">
      <c r="B19" s="6" t="s">
        <v>10</v>
      </c>
      <c r="C19" s="24">
        <v>1018</v>
      </c>
      <c r="D19" s="24">
        <v>331</v>
      </c>
      <c r="E19" s="24">
        <v>268</v>
      </c>
      <c r="F19" s="24">
        <v>228</v>
      </c>
      <c r="G19" s="24">
        <v>191</v>
      </c>
      <c r="H19" s="24">
        <v>1176</v>
      </c>
      <c r="I19" s="24">
        <v>387</v>
      </c>
      <c r="J19" s="24">
        <v>296</v>
      </c>
      <c r="K19" s="24">
        <v>317</v>
      </c>
      <c r="L19" s="24">
        <v>176</v>
      </c>
      <c r="M19" s="15">
        <f t="shared" si="0"/>
        <v>0.15520628683693516</v>
      </c>
      <c r="N19" s="15">
        <f t="shared" si="0"/>
        <v>0.16918429003021149</v>
      </c>
      <c r="O19" s="15">
        <f t="shared" si="0"/>
        <v>0.1044776119402985</v>
      </c>
      <c r="P19" s="15">
        <f t="shared" si="0"/>
        <v>0.39035087719298245</v>
      </c>
      <c r="Q19" s="15">
        <f t="shared" si="0"/>
        <v>-7.8534031413612565E-2</v>
      </c>
    </row>
    <row r="20" spans="2:17" ht="20.100000000000001" customHeight="1" thickBot="1" x14ac:dyDescent="0.25">
      <c r="B20" s="6" t="s">
        <v>11</v>
      </c>
      <c r="C20" s="24">
        <v>750</v>
      </c>
      <c r="D20" s="24">
        <v>334</v>
      </c>
      <c r="E20" s="24">
        <v>153</v>
      </c>
      <c r="F20" s="24">
        <v>187</v>
      </c>
      <c r="G20" s="24">
        <v>76</v>
      </c>
      <c r="H20" s="24">
        <v>819</v>
      </c>
      <c r="I20" s="24">
        <v>377</v>
      </c>
      <c r="J20" s="24">
        <v>176</v>
      </c>
      <c r="K20" s="24">
        <v>172</v>
      </c>
      <c r="L20" s="24">
        <v>94</v>
      </c>
      <c r="M20" s="15">
        <f t="shared" si="0"/>
        <v>9.1999999999999998E-2</v>
      </c>
      <c r="N20" s="15">
        <f t="shared" si="0"/>
        <v>0.12874251497005987</v>
      </c>
      <c r="O20" s="15">
        <f t="shared" si="0"/>
        <v>0.15032679738562091</v>
      </c>
      <c r="P20" s="15">
        <f t="shared" si="0"/>
        <v>-8.0213903743315509E-2</v>
      </c>
      <c r="Q20" s="15">
        <f t="shared" si="0"/>
        <v>0.23684210526315788</v>
      </c>
    </row>
    <row r="21" spans="2:17" ht="20.100000000000001" customHeight="1" thickBot="1" x14ac:dyDescent="0.25">
      <c r="B21" s="6" t="s">
        <v>12</v>
      </c>
      <c r="C21" s="24">
        <v>66</v>
      </c>
      <c r="D21" s="24">
        <v>49</v>
      </c>
      <c r="E21" s="24">
        <v>7</v>
      </c>
      <c r="F21" s="24">
        <v>8</v>
      </c>
      <c r="G21" s="24">
        <v>2</v>
      </c>
      <c r="H21" s="24">
        <v>61</v>
      </c>
      <c r="I21" s="24">
        <v>41</v>
      </c>
      <c r="J21" s="24">
        <v>8</v>
      </c>
      <c r="K21" s="24">
        <v>11</v>
      </c>
      <c r="L21" s="24">
        <v>1</v>
      </c>
      <c r="M21" s="15">
        <f t="shared" si="0"/>
        <v>-7.575757575757576E-2</v>
      </c>
      <c r="N21" s="15">
        <f t="shared" si="0"/>
        <v>-0.16326530612244897</v>
      </c>
      <c r="O21" s="15">
        <f t="shared" si="0"/>
        <v>0.14285714285714285</v>
      </c>
      <c r="P21" s="15">
        <f t="shared" si="0"/>
        <v>0.375</v>
      </c>
      <c r="Q21" s="15">
        <f t="shared" si="0"/>
        <v>-0.5</v>
      </c>
    </row>
    <row r="22" spans="2:17" ht="20.100000000000001" customHeight="1" thickBot="1" x14ac:dyDescent="0.25">
      <c r="B22" s="6" t="s">
        <v>13</v>
      </c>
      <c r="C22" s="24">
        <v>244</v>
      </c>
      <c r="D22" s="24">
        <v>157</v>
      </c>
      <c r="E22" s="24">
        <v>22</v>
      </c>
      <c r="F22" s="24">
        <v>56</v>
      </c>
      <c r="G22" s="24">
        <v>9</v>
      </c>
      <c r="H22" s="24">
        <v>232</v>
      </c>
      <c r="I22" s="24">
        <v>150</v>
      </c>
      <c r="J22" s="24">
        <v>18</v>
      </c>
      <c r="K22" s="24">
        <v>52</v>
      </c>
      <c r="L22" s="24">
        <v>12</v>
      </c>
      <c r="M22" s="15">
        <f t="shared" si="0"/>
        <v>-4.9180327868852458E-2</v>
      </c>
      <c r="N22" s="15">
        <f t="shared" si="0"/>
        <v>-4.4585987261146494E-2</v>
      </c>
      <c r="O22" s="15">
        <f t="shared" si="0"/>
        <v>-0.18181818181818182</v>
      </c>
      <c r="P22" s="15">
        <f t="shared" si="0"/>
        <v>-7.1428571428571425E-2</v>
      </c>
      <c r="Q22" s="15">
        <f t="shared" si="0"/>
        <v>0.33333333333333331</v>
      </c>
    </row>
    <row r="23" spans="2:17" ht="20.100000000000001" customHeight="1" thickBot="1" x14ac:dyDescent="0.25">
      <c r="B23" s="6" t="s">
        <v>14</v>
      </c>
      <c r="C23" s="24">
        <v>993</v>
      </c>
      <c r="D23" s="24">
        <v>340</v>
      </c>
      <c r="E23" s="24">
        <v>291</v>
      </c>
      <c r="F23" s="24">
        <v>204</v>
      </c>
      <c r="G23" s="24">
        <v>158</v>
      </c>
      <c r="H23" s="24">
        <v>1077</v>
      </c>
      <c r="I23" s="24">
        <v>399</v>
      </c>
      <c r="J23" s="24">
        <v>316</v>
      </c>
      <c r="K23" s="24">
        <v>198</v>
      </c>
      <c r="L23" s="24">
        <v>164</v>
      </c>
      <c r="M23" s="15">
        <f t="shared" si="0"/>
        <v>8.4592145015105744E-2</v>
      </c>
      <c r="N23" s="15">
        <f t="shared" si="0"/>
        <v>0.17352941176470588</v>
      </c>
      <c r="O23" s="15">
        <f t="shared" si="0"/>
        <v>8.5910652920962199E-2</v>
      </c>
      <c r="P23" s="15">
        <f t="shared" si="0"/>
        <v>-2.9411764705882353E-2</v>
      </c>
      <c r="Q23" s="15">
        <f t="shared" si="0"/>
        <v>3.7974683544303799E-2</v>
      </c>
    </row>
    <row r="24" spans="2:17" ht="20.100000000000001" customHeight="1" thickBot="1" x14ac:dyDescent="0.25">
      <c r="B24" s="6" t="s">
        <v>15</v>
      </c>
      <c r="C24" s="24">
        <v>186</v>
      </c>
      <c r="D24" s="24">
        <v>85</v>
      </c>
      <c r="E24" s="24">
        <v>48</v>
      </c>
      <c r="F24" s="24">
        <v>34</v>
      </c>
      <c r="G24" s="24">
        <v>19</v>
      </c>
      <c r="H24" s="24">
        <v>167</v>
      </c>
      <c r="I24" s="24">
        <v>60</v>
      </c>
      <c r="J24" s="24">
        <v>40</v>
      </c>
      <c r="K24" s="24">
        <v>36</v>
      </c>
      <c r="L24" s="24">
        <v>31</v>
      </c>
      <c r="M24" s="15">
        <f t="shared" si="0"/>
        <v>-0.10215053763440861</v>
      </c>
      <c r="N24" s="15">
        <f t="shared" si="0"/>
        <v>-0.29411764705882354</v>
      </c>
      <c r="O24" s="15">
        <f t="shared" si="0"/>
        <v>-0.16666666666666666</v>
      </c>
      <c r="P24" s="15">
        <f t="shared" si="0"/>
        <v>5.8823529411764705E-2</v>
      </c>
      <c r="Q24" s="15">
        <f t="shared" si="0"/>
        <v>0.63157894736842102</v>
      </c>
    </row>
    <row r="25" spans="2:17" ht="20.100000000000001" customHeight="1" thickBot="1" x14ac:dyDescent="0.25">
      <c r="B25" s="6" t="s">
        <v>16</v>
      </c>
      <c r="C25" s="24">
        <v>71</v>
      </c>
      <c r="D25" s="24">
        <v>27</v>
      </c>
      <c r="E25" s="24">
        <v>35</v>
      </c>
      <c r="F25" s="24">
        <v>5</v>
      </c>
      <c r="G25" s="24">
        <v>4</v>
      </c>
      <c r="H25" s="24">
        <v>82</v>
      </c>
      <c r="I25" s="24">
        <v>30</v>
      </c>
      <c r="J25" s="24">
        <v>36</v>
      </c>
      <c r="K25" s="24">
        <v>9</v>
      </c>
      <c r="L25" s="24">
        <v>7</v>
      </c>
      <c r="M25" s="15">
        <f t="shared" si="0"/>
        <v>0.15492957746478872</v>
      </c>
      <c r="N25" s="15">
        <f t="shared" si="0"/>
        <v>0.1111111111111111</v>
      </c>
      <c r="O25" s="15">
        <f t="shared" si="0"/>
        <v>2.8571428571428571E-2</v>
      </c>
      <c r="P25" s="15">
        <f t="shared" si="0"/>
        <v>0.8</v>
      </c>
      <c r="Q25" s="15">
        <f t="shared" si="0"/>
        <v>0.75</v>
      </c>
    </row>
    <row r="26" spans="2:17" ht="20.100000000000001" customHeight="1" thickBot="1" x14ac:dyDescent="0.25">
      <c r="B26" s="7" t="s">
        <v>17</v>
      </c>
      <c r="C26" s="24">
        <v>263</v>
      </c>
      <c r="D26" s="24">
        <v>134</v>
      </c>
      <c r="E26" s="24">
        <v>61</v>
      </c>
      <c r="F26" s="24">
        <v>39</v>
      </c>
      <c r="G26" s="24">
        <v>29</v>
      </c>
      <c r="H26" s="24">
        <v>237</v>
      </c>
      <c r="I26" s="24">
        <v>94</v>
      </c>
      <c r="J26" s="24">
        <v>72</v>
      </c>
      <c r="K26" s="24">
        <v>46</v>
      </c>
      <c r="L26" s="24">
        <v>25</v>
      </c>
      <c r="M26" s="15">
        <f t="shared" si="0"/>
        <v>-9.8859315589353611E-2</v>
      </c>
      <c r="N26" s="15">
        <f t="shared" si="0"/>
        <v>-0.29850746268656714</v>
      </c>
      <c r="O26" s="15">
        <f t="shared" si="0"/>
        <v>0.18032786885245902</v>
      </c>
      <c r="P26" s="15">
        <f t="shared" si="0"/>
        <v>0.17948717948717949</v>
      </c>
      <c r="Q26" s="15">
        <f t="shared" si="0"/>
        <v>-0.13793103448275862</v>
      </c>
    </row>
    <row r="27" spans="2:17" ht="20.100000000000001" customHeight="1" thickBot="1" x14ac:dyDescent="0.25">
      <c r="B27" s="8" t="s">
        <v>18</v>
      </c>
      <c r="C27" s="24">
        <v>19</v>
      </c>
      <c r="D27" s="24">
        <v>9</v>
      </c>
      <c r="E27" s="24">
        <v>8</v>
      </c>
      <c r="F27" s="24">
        <v>1</v>
      </c>
      <c r="G27" s="24">
        <v>1</v>
      </c>
      <c r="H27" s="24">
        <v>42</v>
      </c>
      <c r="I27" s="24">
        <v>16</v>
      </c>
      <c r="J27" s="24">
        <v>11</v>
      </c>
      <c r="K27" s="24">
        <v>12</v>
      </c>
      <c r="L27" s="24">
        <v>3</v>
      </c>
      <c r="M27" s="15">
        <f t="shared" si="0"/>
        <v>1.2105263157894737</v>
      </c>
      <c r="N27" s="15">
        <f t="shared" si="0"/>
        <v>0.77777777777777779</v>
      </c>
      <c r="O27" s="15">
        <f t="shared" si="0"/>
        <v>0.375</v>
      </c>
      <c r="P27" s="15">
        <f t="shared" si="0"/>
        <v>11</v>
      </c>
      <c r="Q27" s="15">
        <f t="shared" si="0"/>
        <v>2</v>
      </c>
    </row>
    <row r="28" spans="2:17" ht="20.100000000000001" customHeight="1" thickBot="1" x14ac:dyDescent="0.25">
      <c r="B28" s="9" t="s">
        <v>19</v>
      </c>
      <c r="C28" s="13">
        <f>SUM(C11:C27)</f>
        <v>5917</v>
      </c>
      <c r="D28" s="13">
        <f t="shared" ref="D28:G28" si="1">SUM(D11:D27)</f>
        <v>2647</v>
      </c>
      <c r="E28" s="13">
        <f t="shared" si="1"/>
        <v>1257</v>
      </c>
      <c r="F28" s="13">
        <f t="shared" si="1"/>
        <v>1336</v>
      </c>
      <c r="G28" s="13">
        <f t="shared" si="1"/>
        <v>677</v>
      </c>
      <c r="H28" s="13">
        <f>SUM(H11:H27)</f>
        <v>6156</v>
      </c>
      <c r="I28" s="13">
        <f t="shared" ref="I28:L28" si="2">SUM(I11:I27)</f>
        <v>2566</v>
      </c>
      <c r="J28" s="13">
        <f t="shared" si="2"/>
        <v>1466</v>
      </c>
      <c r="K28" s="13">
        <f t="shared" si="2"/>
        <v>1419</v>
      </c>
      <c r="L28" s="13">
        <f t="shared" si="2"/>
        <v>705</v>
      </c>
      <c r="M28" s="16">
        <f t="shared" si="0"/>
        <v>4.0392090586445835E-2</v>
      </c>
      <c r="N28" s="16">
        <f t="shared" si="0"/>
        <v>-3.0600680015111448E-2</v>
      </c>
      <c r="O28" s="16">
        <f t="shared" si="0"/>
        <v>0.16626889419252189</v>
      </c>
      <c r="P28" s="16">
        <f t="shared" si="0"/>
        <v>6.2125748502994009E-2</v>
      </c>
      <c r="Q28" s="16">
        <f t="shared" si="0"/>
        <v>4.1358936484490398E-2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9" t="s">
        <v>119</v>
      </c>
      <c r="D9" s="40"/>
      <c r="E9" s="40"/>
      <c r="F9" s="40"/>
      <c r="G9" s="39" t="s">
        <v>120</v>
      </c>
      <c r="H9" s="40"/>
      <c r="I9" s="40"/>
      <c r="J9" s="40"/>
      <c r="K9" s="39" t="s">
        <v>122</v>
      </c>
      <c r="L9" s="40"/>
      <c r="M9" s="40"/>
      <c r="N9" s="40"/>
    </row>
    <row r="10" spans="2:14" ht="44.25" customHeight="1" thickBot="1" x14ac:dyDescent="0.25"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57</v>
      </c>
      <c r="H10" s="11" t="s">
        <v>58</v>
      </c>
      <c r="I10" s="11" t="s">
        <v>59</v>
      </c>
      <c r="J10" s="11" t="s">
        <v>60</v>
      </c>
      <c r="K10" s="11" t="s">
        <v>57</v>
      </c>
      <c r="L10" s="11" t="s">
        <v>58</v>
      </c>
      <c r="M10" s="11" t="s">
        <v>59</v>
      </c>
      <c r="N10" s="11" t="s">
        <v>60</v>
      </c>
    </row>
    <row r="11" spans="2:14" ht="20.100000000000001" customHeight="1" thickBot="1" x14ac:dyDescent="0.25">
      <c r="B11" s="5" t="s">
        <v>2</v>
      </c>
      <c r="C11" s="12">
        <f>SUM(D11:E11)</f>
        <v>698</v>
      </c>
      <c r="D11" s="24">
        <v>403</v>
      </c>
      <c r="E11" s="24">
        <v>295</v>
      </c>
      <c r="F11" s="24">
        <v>376</v>
      </c>
      <c r="G11" s="12">
        <f>SUM(H11:I11)</f>
        <v>673</v>
      </c>
      <c r="H11" s="24">
        <v>422</v>
      </c>
      <c r="I11" s="24">
        <v>251</v>
      </c>
      <c r="J11" s="24">
        <v>367</v>
      </c>
      <c r="K11" s="15">
        <f>IF(C11=0,"-",(G11-C11)/C11)</f>
        <v>-3.5816618911174783E-2</v>
      </c>
      <c r="L11" s="15">
        <f>IF(D11=0,"-",(H11-D11)/D11)</f>
        <v>4.7146401985111663E-2</v>
      </c>
      <c r="M11" s="15">
        <f>IF(E11=0,"-",(I11-E11)/E11)</f>
        <v>-0.14915254237288136</v>
      </c>
      <c r="N11" s="15">
        <f>IF(F11=0,"-",(J11-F11)/F11)</f>
        <v>-2.3936170212765957E-2</v>
      </c>
    </row>
    <row r="12" spans="2:14" ht="20.100000000000001" customHeight="1" thickBot="1" x14ac:dyDescent="0.25">
      <c r="B12" s="6" t="s">
        <v>3</v>
      </c>
      <c r="C12" s="12">
        <f t="shared" ref="C12:C27" si="0">SUM(D12:E12)</f>
        <v>108</v>
      </c>
      <c r="D12" s="24">
        <v>61</v>
      </c>
      <c r="E12" s="24">
        <v>47</v>
      </c>
      <c r="F12" s="24">
        <v>43</v>
      </c>
      <c r="G12" s="12">
        <f t="shared" ref="G12:G27" si="1">SUM(H12:I12)</f>
        <v>114</v>
      </c>
      <c r="H12" s="24">
        <v>65</v>
      </c>
      <c r="I12" s="24">
        <v>49</v>
      </c>
      <c r="J12" s="24">
        <v>39</v>
      </c>
      <c r="K12" s="15">
        <f t="shared" ref="K12:N28" si="2">IF(C12=0,"-",(G12-C12)/C12)</f>
        <v>5.5555555555555552E-2</v>
      </c>
      <c r="L12" s="15">
        <f t="shared" si="2"/>
        <v>6.5573770491803282E-2</v>
      </c>
      <c r="M12" s="15">
        <f t="shared" si="2"/>
        <v>4.2553191489361701E-2</v>
      </c>
      <c r="N12" s="15">
        <f t="shared" si="2"/>
        <v>-9.3023255813953487E-2</v>
      </c>
    </row>
    <row r="13" spans="2:14" ht="20.100000000000001" customHeight="1" thickBot="1" x14ac:dyDescent="0.25">
      <c r="B13" s="6" t="s">
        <v>4</v>
      </c>
      <c r="C13" s="12">
        <f t="shared" si="0"/>
        <v>83</v>
      </c>
      <c r="D13" s="24">
        <v>43</v>
      </c>
      <c r="E13" s="24">
        <v>40</v>
      </c>
      <c r="F13" s="24">
        <v>45</v>
      </c>
      <c r="G13" s="12">
        <f t="shared" si="1"/>
        <v>95</v>
      </c>
      <c r="H13" s="24">
        <v>46</v>
      </c>
      <c r="I13" s="24">
        <v>49</v>
      </c>
      <c r="J13" s="24">
        <v>38</v>
      </c>
      <c r="K13" s="15">
        <f t="shared" si="2"/>
        <v>0.14457831325301204</v>
      </c>
      <c r="L13" s="15">
        <f t="shared" si="2"/>
        <v>6.9767441860465115E-2</v>
      </c>
      <c r="M13" s="15">
        <f t="shared" si="2"/>
        <v>0.22500000000000001</v>
      </c>
      <c r="N13" s="15">
        <f t="shared" si="2"/>
        <v>-0.15555555555555556</v>
      </c>
    </row>
    <row r="14" spans="2:14" ht="20.100000000000001" customHeight="1" thickBot="1" x14ac:dyDescent="0.25">
      <c r="B14" s="6" t="s">
        <v>5</v>
      </c>
      <c r="C14" s="12">
        <f t="shared" si="0"/>
        <v>139</v>
      </c>
      <c r="D14" s="24">
        <v>100</v>
      </c>
      <c r="E14" s="24">
        <v>39</v>
      </c>
      <c r="F14" s="24">
        <v>65</v>
      </c>
      <c r="G14" s="12">
        <f t="shared" si="1"/>
        <v>178</v>
      </c>
      <c r="H14" s="24">
        <v>129</v>
      </c>
      <c r="I14" s="24">
        <v>49</v>
      </c>
      <c r="J14" s="24">
        <v>70</v>
      </c>
      <c r="K14" s="15">
        <f t="shared" si="2"/>
        <v>0.2805755395683453</v>
      </c>
      <c r="L14" s="15">
        <f t="shared" si="2"/>
        <v>0.28999999999999998</v>
      </c>
      <c r="M14" s="15">
        <f t="shared" si="2"/>
        <v>0.25641025641025639</v>
      </c>
      <c r="N14" s="15">
        <f t="shared" si="2"/>
        <v>7.6923076923076927E-2</v>
      </c>
    </row>
    <row r="15" spans="2:14" ht="20.100000000000001" customHeight="1" thickBot="1" x14ac:dyDescent="0.25">
      <c r="B15" s="6" t="s">
        <v>6</v>
      </c>
      <c r="C15" s="12">
        <f t="shared" si="0"/>
        <v>102</v>
      </c>
      <c r="D15" s="24">
        <v>56</v>
      </c>
      <c r="E15" s="24">
        <v>46</v>
      </c>
      <c r="F15" s="24">
        <v>48</v>
      </c>
      <c r="G15" s="12">
        <f t="shared" si="1"/>
        <v>99</v>
      </c>
      <c r="H15" s="24">
        <v>67</v>
      </c>
      <c r="I15" s="24">
        <v>32</v>
      </c>
      <c r="J15" s="24">
        <v>61</v>
      </c>
      <c r="K15" s="15">
        <f t="shared" si="2"/>
        <v>-2.9411764705882353E-2</v>
      </c>
      <c r="L15" s="15">
        <f t="shared" si="2"/>
        <v>0.19642857142857142</v>
      </c>
      <c r="M15" s="15">
        <f t="shared" si="2"/>
        <v>-0.30434782608695654</v>
      </c>
      <c r="N15" s="15">
        <f t="shared" si="2"/>
        <v>0.27083333333333331</v>
      </c>
    </row>
    <row r="16" spans="2:14" ht="20.100000000000001" customHeight="1" thickBot="1" x14ac:dyDescent="0.25">
      <c r="B16" s="6" t="s">
        <v>7</v>
      </c>
      <c r="C16" s="12">
        <f t="shared" si="0"/>
        <v>25</v>
      </c>
      <c r="D16" s="24">
        <v>9</v>
      </c>
      <c r="E16" s="24">
        <v>16</v>
      </c>
      <c r="F16" s="24">
        <v>20</v>
      </c>
      <c r="G16" s="12">
        <f t="shared" si="1"/>
        <v>50</v>
      </c>
      <c r="H16" s="24">
        <v>15</v>
      </c>
      <c r="I16" s="24">
        <v>35</v>
      </c>
      <c r="J16" s="24">
        <v>34</v>
      </c>
      <c r="K16" s="15">
        <f t="shared" si="2"/>
        <v>1</v>
      </c>
      <c r="L16" s="15">
        <f t="shared" si="2"/>
        <v>0.66666666666666663</v>
      </c>
      <c r="M16" s="15">
        <f t="shared" si="2"/>
        <v>1.1875</v>
      </c>
      <c r="N16" s="15">
        <f t="shared" si="2"/>
        <v>0.7</v>
      </c>
    </row>
    <row r="17" spans="2:14" ht="20.100000000000001" customHeight="1" thickBot="1" x14ac:dyDescent="0.25">
      <c r="B17" s="6" t="s">
        <v>8</v>
      </c>
      <c r="C17" s="12">
        <f t="shared" si="0"/>
        <v>220</v>
      </c>
      <c r="D17" s="24">
        <v>109</v>
      </c>
      <c r="E17" s="24">
        <v>111</v>
      </c>
      <c r="F17" s="24">
        <v>84</v>
      </c>
      <c r="G17" s="12">
        <f t="shared" si="1"/>
        <v>175</v>
      </c>
      <c r="H17" s="24">
        <v>107</v>
      </c>
      <c r="I17" s="24">
        <v>68</v>
      </c>
      <c r="J17" s="24">
        <v>80</v>
      </c>
      <c r="K17" s="15">
        <f t="shared" si="2"/>
        <v>-0.20454545454545456</v>
      </c>
      <c r="L17" s="15">
        <f t="shared" si="2"/>
        <v>-1.834862385321101E-2</v>
      </c>
      <c r="M17" s="15">
        <f t="shared" si="2"/>
        <v>-0.38738738738738737</v>
      </c>
      <c r="N17" s="15">
        <f t="shared" si="2"/>
        <v>-4.7619047619047616E-2</v>
      </c>
    </row>
    <row r="18" spans="2:14" ht="20.100000000000001" customHeight="1" thickBot="1" x14ac:dyDescent="0.25">
      <c r="B18" s="6" t="s">
        <v>9</v>
      </c>
      <c r="C18" s="12">
        <f t="shared" si="0"/>
        <v>157</v>
      </c>
      <c r="D18" s="24">
        <v>82</v>
      </c>
      <c r="E18" s="24">
        <v>75</v>
      </c>
      <c r="F18" s="24">
        <v>62</v>
      </c>
      <c r="G18" s="12">
        <f t="shared" si="1"/>
        <v>120</v>
      </c>
      <c r="H18" s="24">
        <v>83</v>
      </c>
      <c r="I18" s="24">
        <v>37</v>
      </c>
      <c r="J18" s="24">
        <v>55</v>
      </c>
      <c r="K18" s="15">
        <f t="shared" si="2"/>
        <v>-0.2356687898089172</v>
      </c>
      <c r="L18" s="15">
        <f t="shared" si="2"/>
        <v>1.2195121951219513E-2</v>
      </c>
      <c r="M18" s="15">
        <f t="shared" si="2"/>
        <v>-0.50666666666666671</v>
      </c>
      <c r="N18" s="15">
        <f t="shared" si="2"/>
        <v>-0.11290322580645161</v>
      </c>
    </row>
    <row r="19" spans="2:14" ht="20.100000000000001" customHeight="1" thickBot="1" x14ac:dyDescent="0.25">
      <c r="B19" s="6" t="s">
        <v>10</v>
      </c>
      <c r="C19" s="12">
        <f t="shared" si="0"/>
        <v>597</v>
      </c>
      <c r="D19" s="24">
        <v>333</v>
      </c>
      <c r="E19" s="24">
        <v>264</v>
      </c>
      <c r="F19" s="24">
        <v>414</v>
      </c>
      <c r="G19" s="12">
        <f t="shared" si="1"/>
        <v>680</v>
      </c>
      <c r="H19" s="24">
        <v>335</v>
      </c>
      <c r="I19" s="24">
        <v>345</v>
      </c>
      <c r="J19" s="24">
        <v>475</v>
      </c>
      <c r="K19" s="15">
        <f t="shared" si="2"/>
        <v>0.13902847571189281</v>
      </c>
      <c r="L19" s="15">
        <f t="shared" si="2"/>
        <v>6.006006006006006E-3</v>
      </c>
      <c r="M19" s="15">
        <f t="shared" si="2"/>
        <v>0.30681818181818182</v>
      </c>
      <c r="N19" s="15">
        <f t="shared" si="2"/>
        <v>0.14734299516908211</v>
      </c>
    </row>
    <row r="20" spans="2:14" ht="20.100000000000001" customHeight="1" thickBot="1" x14ac:dyDescent="0.25">
      <c r="B20" s="6" t="s">
        <v>11</v>
      </c>
      <c r="C20" s="12">
        <f t="shared" si="0"/>
        <v>484</v>
      </c>
      <c r="D20" s="24">
        <v>299</v>
      </c>
      <c r="E20" s="24">
        <v>185</v>
      </c>
      <c r="F20" s="24">
        <v>263</v>
      </c>
      <c r="G20" s="12">
        <f t="shared" si="1"/>
        <v>553</v>
      </c>
      <c r="H20" s="24">
        <v>315</v>
      </c>
      <c r="I20" s="24">
        <v>238</v>
      </c>
      <c r="J20" s="24">
        <v>266</v>
      </c>
      <c r="K20" s="15">
        <f t="shared" si="2"/>
        <v>0.14256198347107438</v>
      </c>
      <c r="L20" s="15">
        <f t="shared" si="2"/>
        <v>5.3511705685618728E-2</v>
      </c>
      <c r="M20" s="15">
        <f t="shared" si="2"/>
        <v>0.2864864864864865</v>
      </c>
      <c r="N20" s="15">
        <f t="shared" si="2"/>
        <v>1.1406844106463879E-2</v>
      </c>
    </row>
    <row r="21" spans="2:14" ht="20.100000000000001" customHeight="1" thickBot="1" x14ac:dyDescent="0.25">
      <c r="B21" s="6" t="s">
        <v>12</v>
      </c>
      <c r="C21" s="12">
        <f t="shared" si="0"/>
        <v>55</v>
      </c>
      <c r="D21" s="24">
        <v>51</v>
      </c>
      <c r="E21" s="24">
        <v>4</v>
      </c>
      <c r="F21" s="24">
        <v>10</v>
      </c>
      <c r="G21" s="12">
        <f t="shared" si="1"/>
        <v>49</v>
      </c>
      <c r="H21" s="24">
        <v>41</v>
      </c>
      <c r="I21" s="24">
        <v>8</v>
      </c>
      <c r="J21" s="24">
        <v>9</v>
      </c>
      <c r="K21" s="15">
        <f t="shared" si="2"/>
        <v>-0.10909090909090909</v>
      </c>
      <c r="L21" s="15">
        <f t="shared" si="2"/>
        <v>-0.19607843137254902</v>
      </c>
      <c r="M21" s="15">
        <f t="shared" si="2"/>
        <v>1</v>
      </c>
      <c r="N21" s="15">
        <f t="shared" si="2"/>
        <v>-0.1</v>
      </c>
    </row>
    <row r="22" spans="2:14" ht="20.100000000000001" customHeight="1" thickBot="1" x14ac:dyDescent="0.25">
      <c r="B22" s="6" t="s">
        <v>13</v>
      </c>
      <c r="C22" s="12">
        <f t="shared" si="0"/>
        <v>179</v>
      </c>
      <c r="D22" s="24">
        <v>95</v>
      </c>
      <c r="E22" s="24">
        <v>84</v>
      </c>
      <c r="F22" s="24">
        <v>65</v>
      </c>
      <c r="G22" s="12">
        <f t="shared" si="1"/>
        <v>168</v>
      </c>
      <c r="H22" s="24">
        <v>103</v>
      </c>
      <c r="I22" s="24">
        <v>65</v>
      </c>
      <c r="J22" s="24">
        <v>64</v>
      </c>
      <c r="K22" s="15">
        <f t="shared" si="2"/>
        <v>-6.1452513966480445E-2</v>
      </c>
      <c r="L22" s="15">
        <f t="shared" si="2"/>
        <v>8.4210526315789472E-2</v>
      </c>
      <c r="M22" s="15">
        <f t="shared" si="2"/>
        <v>-0.22619047619047619</v>
      </c>
      <c r="N22" s="15">
        <f t="shared" si="2"/>
        <v>-1.5384615384615385E-2</v>
      </c>
    </row>
    <row r="23" spans="2:14" ht="20.100000000000001" customHeight="1" thickBot="1" x14ac:dyDescent="0.25">
      <c r="B23" s="6" t="s">
        <v>14</v>
      </c>
      <c r="C23" s="12">
        <f t="shared" si="0"/>
        <v>619</v>
      </c>
      <c r="D23" s="24">
        <v>364</v>
      </c>
      <c r="E23" s="24">
        <v>255</v>
      </c>
      <c r="F23" s="24">
        <v>325</v>
      </c>
      <c r="G23" s="12">
        <f t="shared" si="1"/>
        <v>694</v>
      </c>
      <c r="H23" s="24">
        <v>417</v>
      </c>
      <c r="I23" s="24">
        <v>277</v>
      </c>
      <c r="J23" s="24">
        <v>335</v>
      </c>
      <c r="K23" s="15">
        <f t="shared" si="2"/>
        <v>0.12116316639741519</v>
      </c>
      <c r="L23" s="15">
        <f t="shared" si="2"/>
        <v>0.14560439560439561</v>
      </c>
      <c r="M23" s="15">
        <f t="shared" si="2"/>
        <v>8.6274509803921567E-2</v>
      </c>
      <c r="N23" s="15">
        <f t="shared" si="2"/>
        <v>3.0769230769230771E-2</v>
      </c>
    </row>
    <row r="24" spans="2:14" ht="20.100000000000001" customHeight="1" thickBot="1" x14ac:dyDescent="0.25">
      <c r="B24" s="6" t="s">
        <v>15</v>
      </c>
      <c r="C24" s="12">
        <f t="shared" si="0"/>
        <v>133</v>
      </c>
      <c r="D24" s="24">
        <v>104</v>
      </c>
      <c r="E24" s="24">
        <v>29</v>
      </c>
      <c r="F24" s="24">
        <v>53</v>
      </c>
      <c r="G24" s="12">
        <f t="shared" si="1"/>
        <v>100</v>
      </c>
      <c r="H24" s="24">
        <v>62</v>
      </c>
      <c r="I24" s="24">
        <v>38</v>
      </c>
      <c r="J24" s="24">
        <v>65</v>
      </c>
      <c r="K24" s="15">
        <f t="shared" si="2"/>
        <v>-0.24812030075187969</v>
      </c>
      <c r="L24" s="15">
        <f t="shared" si="2"/>
        <v>-0.40384615384615385</v>
      </c>
      <c r="M24" s="15">
        <f t="shared" si="2"/>
        <v>0.31034482758620691</v>
      </c>
      <c r="N24" s="15">
        <f t="shared" si="2"/>
        <v>0.22641509433962265</v>
      </c>
    </row>
    <row r="25" spans="2:14" ht="20.100000000000001" customHeight="1" thickBot="1" x14ac:dyDescent="0.25">
      <c r="B25" s="6" t="s">
        <v>16</v>
      </c>
      <c r="C25" s="12">
        <f t="shared" si="0"/>
        <v>62</v>
      </c>
      <c r="D25" s="24">
        <v>40</v>
      </c>
      <c r="E25" s="24">
        <v>22</v>
      </c>
      <c r="F25" s="24">
        <v>9</v>
      </c>
      <c r="G25" s="12">
        <f t="shared" si="1"/>
        <v>66</v>
      </c>
      <c r="H25" s="24">
        <v>51</v>
      </c>
      <c r="I25" s="24">
        <v>15</v>
      </c>
      <c r="J25" s="24">
        <v>16</v>
      </c>
      <c r="K25" s="15">
        <f t="shared" si="2"/>
        <v>6.4516129032258063E-2</v>
      </c>
      <c r="L25" s="15">
        <f t="shared" si="2"/>
        <v>0.27500000000000002</v>
      </c>
      <c r="M25" s="15">
        <f t="shared" si="2"/>
        <v>-0.31818181818181818</v>
      </c>
      <c r="N25" s="15">
        <f t="shared" si="2"/>
        <v>0.77777777777777779</v>
      </c>
    </row>
    <row r="26" spans="2:14" ht="20.100000000000001" customHeight="1" thickBot="1" x14ac:dyDescent="0.25">
      <c r="B26" s="7" t="s">
        <v>17</v>
      </c>
      <c r="C26" s="12">
        <f t="shared" si="0"/>
        <v>193</v>
      </c>
      <c r="D26" s="24">
        <v>135</v>
      </c>
      <c r="E26" s="24">
        <v>58</v>
      </c>
      <c r="F26" s="24">
        <v>63</v>
      </c>
      <c r="G26" s="12">
        <f t="shared" si="1"/>
        <v>163</v>
      </c>
      <c r="H26" s="24">
        <v>92</v>
      </c>
      <c r="I26" s="24">
        <v>71</v>
      </c>
      <c r="J26" s="24">
        <v>68</v>
      </c>
      <c r="K26" s="15">
        <f t="shared" si="2"/>
        <v>-0.15544041450777202</v>
      </c>
      <c r="L26" s="15">
        <f t="shared" si="2"/>
        <v>-0.31851851851851853</v>
      </c>
      <c r="M26" s="15">
        <f t="shared" si="2"/>
        <v>0.22413793103448276</v>
      </c>
      <c r="N26" s="15">
        <f t="shared" si="2"/>
        <v>7.9365079365079361E-2</v>
      </c>
    </row>
    <row r="27" spans="2:14" ht="20.100000000000001" customHeight="1" thickBot="1" x14ac:dyDescent="0.25">
      <c r="B27" s="8" t="s">
        <v>18</v>
      </c>
      <c r="C27" s="12">
        <f t="shared" si="0"/>
        <v>17</v>
      </c>
      <c r="D27" s="24">
        <v>12</v>
      </c>
      <c r="E27" s="24">
        <v>5</v>
      </c>
      <c r="F27" s="24">
        <v>2</v>
      </c>
      <c r="G27" s="12">
        <f t="shared" si="1"/>
        <v>27</v>
      </c>
      <c r="H27" s="24">
        <v>22</v>
      </c>
      <c r="I27" s="24">
        <v>5</v>
      </c>
      <c r="J27" s="24">
        <v>15</v>
      </c>
      <c r="K27" s="15">
        <f t="shared" si="2"/>
        <v>0.58823529411764708</v>
      </c>
      <c r="L27" s="15">
        <f t="shared" si="2"/>
        <v>0.83333333333333337</v>
      </c>
      <c r="M27" s="15">
        <f t="shared" si="2"/>
        <v>0</v>
      </c>
      <c r="N27" s="15">
        <f t="shared" si="2"/>
        <v>6.5</v>
      </c>
    </row>
    <row r="28" spans="2:14" ht="20.100000000000001" customHeight="1" thickBot="1" x14ac:dyDescent="0.25">
      <c r="B28" s="9" t="s">
        <v>19</v>
      </c>
      <c r="C28" s="13">
        <f>SUM(C11:C27)</f>
        <v>3871</v>
      </c>
      <c r="D28" s="13">
        <f t="shared" ref="D28:F28" si="3">SUM(D11:D27)</f>
        <v>2296</v>
      </c>
      <c r="E28" s="13">
        <f t="shared" si="3"/>
        <v>1575</v>
      </c>
      <c r="F28" s="13">
        <f t="shared" si="3"/>
        <v>1947</v>
      </c>
      <c r="G28" s="13">
        <f>SUM(G11:G27)</f>
        <v>4004</v>
      </c>
      <c r="H28" s="13">
        <f>SUM(H11:H27)</f>
        <v>2372</v>
      </c>
      <c r="I28" s="13">
        <f t="shared" ref="I28:J28" si="4">SUM(I11:I27)</f>
        <v>1632</v>
      </c>
      <c r="J28" s="13">
        <f t="shared" si="4"/>
        <v>2057</v>
      </c>
      <c r="K28" s="16">
        <f t="shared" si="2"/>
        <v>3.4358047016274866E-2</v>
      </c>
      <c r="L28" s="16">
        <f t="shared" si="2"/>
        <v>3.3101045296167246E-2</v>
      </c>
      <c r="M28" s="16">
        <f t="shared" si="2"/>
        <v>3.619047619047619E-2</v>
      </c>
      <c r="N28" s="16">
        <f t="shared" si="2"/>
        <v>5.6497175141242938E-2</v>
      </c>
    </row>
    <row r="29" spans="2:14" x14ac:dyDescent="0.2">
      <c r="D29" s="23"/>
      <c r="E29" s="23"/>
      <c r="F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9" t="s">
        <v>123</v>
      </c>
      <c r="D9" s="40"/>
      <c r="E9" s="40"/>
      <c r="F9" s="39" t="s">
        <v>124</v>
      </c>
      <c r="G9" s="40"/>
      <c r="H9" s="40"/>
      <c r="I9" s="39" t="s">
        <v>125</v>
      </c>
      <c r="J9" s="40"/>
      <c r="K9" s="40"/>
      <c r="L9" s="39" t="s">
        <v>126</v>
      </c>
      <c r="M9" s="40"/>
      <c r="N9" s="40"/>
    </row>
    <row r="10" spans="2:14" ht="44.25" customHeight="1" thickBot="1" x14ac:dyDescent="0.25"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63</v>
      </c>
      <c r="H10" s="11" t="s">
        <v>64</v>
      </c>
      <c r="I10" s="11" t="s">
        <v>62</v>
      </c>
      <c r="J10" s="11" t="s">
        <v>63</v>
      </c>
      <c r="K10" s="11" t="s">
        <v>64</v>
      </c>
      <c r="L10" s="11" t="s">
        <v>65</v>
      </c>
      <c r="M10" s="11" t="s">
        <v>63</v>
      </c>
      <c r="N10" s="11" t="s">
        <v>64</v>
      </c>
    </row>
    <row r="11" spans="2:14" ht="20.100000000000001" customHeight="1" thickBot="1" x14ac:dyDescent="0.25">
      <c r="B11" s="5" t="s">
        <v>2</v>
      </c>
      <c r="C11" s="25">
        <v>9</v>
      </c>
      <c r="D11" s="25">
        <v>9</v>
      </c>
      <c r="E11" s="25">
        <v>0</v>
      </c>
      <c r="F11" s="25">
        <v>1</v>
      </c>
      <c r="G11" s="25">
        <v>1</v>
      </c>
      <c r="H11" s="25">
        <v>0</v>
      </c>
      <c r="I11" s="25">
        <v>10</v>
      </c>
      <c r="J11" s="25">
        <v>8</v>
      </c>
      <c r="K11" s="25">
        <v>2</v>
      </c>
      <c r="L11" s="25">
        <v>1</v>
      </c>
      <c r="M11" s="25">
        <v>1</v>
      </c>
      <c r="N11" s="25">
        <v>0</v>
      </c>
    </row>
    <row r="12" spans="2:14" ht="20.100000000000001" customHeight="1" thickBot="1" x14ac:dyDescent="0.25">
      <c r="B12" s="6" t="s">
        <v>3</v>
      </c>
      <c r="C12" s="25">
        <v>3</v>
      </c>
      <c r="D12" s="25">
        <v>3</v>
      </c>
      <c r="E12" s="25">
        <v>0</v>
      </c>
      <c r="F12" s="25">
        <v>0</v>
      </c>
      <c r="G12" s="25">
        <v>0</v>
      </c>
      <c r="H12" s="25">
        <v>0</v>
      </c>
      <c r="I12" s="25">
        <v>4</v>
      </c>
      <c r="J12" s="25">
        <v>3</v>
      </c>
      <c r="K12" s="25">
        <v>1</v>
      </c>
      <c r="L12" s="25">
        <v>0</v>
      </c>
      <c r="M12" s="25">
        <v>0</v>
      </c>
      <c r="N12" s="25">
        <v>0</v>
      </c>
    </row>
    <row r="13" spans="2:14" ht="20.100000000000001" customHeight="1" thickBot="1" x14ac:dyDescent="0.25">
      <c r="B13" s="6" t="s">
        <v>4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</row>
    <row r="14" spans="2:14" ht="20.100000000000001" customHeight="1" thickBot="1" x14ac:dyDescent="0.25">
      <c r="B14" s="6" t="s">
        <v>5</v>
      </c>
      <c r="C14" s="25">
        <v>2</v>
      </c>
      <c r="D14" s="25">
        <v>1</v>
      </c>
      <c r="E14" s="25">
        <v>1</v>
      </c>
      <c r="F14" s="25">
        <v>0</v>
      </c>
      <c r="G14" s="25">
        <v>0</v>
      </c>
      <c r="H14" s="25">
        <v>0</v>
      </c>
      <c r="I14" s="25">
        <v>1</v>
      </c>
      <c r="J14" s="25">
        <v>1</v>
      </c>
      <c r="K14" s="25">
        <v>0</v>
      </c>
      <c r="L14" s="25">
        <v>0</v>
      </c>
      <c r="M14" s="25">
        <v>0</v>
      </c>
      <c r="N14" s="25">
        <v>0</v>
      </c>
    </row>
    <row r="15" spans="2:14" ht="20.100000000000001" customHeight="1" thickBot="1" x14ac:dyDescent="0.25">
      <c r="B15" s="6" t="s">
        <v>6</v>
      </c>
      <c r="C15" s="25">
        <v>3</v>
      </c>
      <c r="D15" s="25">
        <v>3</v>
      </c>
      <c r="E15" s="25">
        <v>0</v>
      </c>
      <c r="F15" s="25">
        <v>0</v>
      </c>
      <c r="G15" s="25">
        <v>0</v>
      </c>
      <c r="H15" s="25">
        <v>0</v>
      </c>
      <c r="I15" s="25">
        <v>1</v>
      </c>
      <c r="J15" s="25">
        <v>1</v>
      </c>
      <c r="K15" s="25">
        <v>0</v>
      </c>
      <c r="L15" s="25">
        <v>0</v>
      </c>
      <c r="M15" s="25">
        <v>0</v>
      </c>
      <c r="N15" s="25">
        <v>0</v>
      </c>
    </row>
    <row r="16" spans="2:14" ht="20.100000000000001" customHeight="1" thickBot="1" x14ac:dyDescent="0.25">
      <c r="B16" s="6" t="s">
        <v>7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</row>
    <row r="17" spans="2:14" ht="20.100000000000001" customHeight="1" thickBot="1" x14ac:dyDescent="0.25">
      <c r="B17" s="6" t="s">
        <v>8</v>
      </c>
      <c r="C17" s="25">
        <v>2</v>
      </c>
      <c r="D17" s="25">
        <v>1</v>
      </c>
      <c r="E17" s="25">
        <v>1</v>
      </c>
      <c r="F17" s="25">
        <v>0</v>
      </c>
      <c r="G17" s="25">
        <v>0</v>
      </c>
      <c r="H17" s="25">
        <v>0</v>
      </c>
      <c r="I17" s="25">
        <v>2</v>
      </c>
      <c r="J17" s="25">
        <v>1</v>
      </c>
      <c r="K17" s="25">
        <v>1</v>
      </c>
      <c r="L17" s="25">
        <v>0</v>
      </c>
      <c r="M17" s="25">
        <v>0</v>
      </c>
      <c r="N17" s="25">
        <v>0</v>
      </c>
    </row>
    <row r="18" spans="2:14" ht="20.100000000000001" customHeight="1" thickBot="1" x14ac:dyDescent="0.25">
      <c r="B18" s="6" t="s">
        <v>9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</v>
      </c>
      <c r="J18" s="25">
        <v>1</v>
      </c>
      <c r="K18" s="25">
        <v>0</v>
      </c>
      <c r="L18" s="25">
        <v>0</v>
      </c>
      <c r="M18" s="25">
        <v>0</v>
      </c>
      <c r="N18" s="25">
        <v>0</v>
      </c>
    </row>
    <row r="19" spans="2:14" ht="20.100000000000001" customHeight="1" thickBot="1" x14ac:dyDescent="0.25">
      <c r="B19" s="6" t="s">
        <v>10</v>
      </c>
      <c r="C19" s="25">
        <v>4</v>
      </c>
      <c r="D19" s="25">
        <v>4</v>
      </c>
      <c r="E19" s="25">
        <v>0</v>
      </c>
      <c r="F19" s="25">
        <v>2</v>
      </c>
      <c r="G19" s="25">
        <v>2</v>
      </c>
      <c r="H19" s="25">
        <v>0</v>
      </c>
      <c r="I19" s="25">
        <v>4</v>
      </c>
      <c r="J19" s="25">
        <v>2</v>
      </c>
      <c r="K19" s="25">
        <v>2</v>
      </c>
      <c r="L19" s="25">
        <v>0</v>
      </c>
      <c r="M19" s="25">
        <v>0</v>
      </c>
      <c r="N19" s="25">
        <v>0</v>
      </c>
    </row>
    <row r="20" spans="2:14" ht="20.100000000000001" customHeight="1" thickBot="1" x14ac:dyDescent="0.25">
      <c r="B20" s="6" t="s">
        <v>11</v>
      </c>
      <c r="C20" s="25">
        <v>12</v>
      </c>
      <c r="D20" s="25">
        <v>11</v>
      </c>
      <c r="E20" s="25">
        <v>1</v>
      </c>
      <c r="F20" s="25">
        <v>0</v>
      </c>
      <c r="G20" s="25">
        <v>0</v>
      </c>
      <c r="H20" s="25">
        <v>0</v>
      </c>
      <c r="I20" s="25">
        <v>7</v>
      </c>
      <c r="J20" s="25">
        <v>5</v>
      </c>
      <c r="K20" s="25">
        <v>2</v>
      </c>
      <c r="L20" s="25">
        <v>3</v>
      </c>
      <c r="M20" s="25">
        <v>3</v>
      </c>
      <c r="N20" s="25">
        <v>0</v>
      </c>
    </row>
    <row r="21" spans="2:14" ht="20.100000000000001" customHeight="1" thickBot="1" x14ac:dyDescent="0.25">
      <c r="B21" s="6" t="s">
        <v>12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</row>
    <row r="22" spans="2:14" ht="20.100000000000001" customHeight="1" thickBot="1" x14ac:dyDescent="0.25">
      <c r="B22" s="6" t="s">
        <v>13</v>
      </c>
      <c r="C22" s="25">
        <v>2</v>
      </c>
      <c r="D22" s="25">
        <v>2</v>
      </c>
      <c r="E22" s="25">
        <v>0</v>
      </c>
      <c r="F22" s="25">
        <v>0</v>
      </c>
      <c r="G22" s="25">
        <v>0</v>
      </c>
      <c r="H22" s="25">
        <v>0</v>
      </c>
      <c r="I22" s="25">
        <v>4</v>
      </c>
      <c r="J22" s="25">
        <v>3</v>
      </c>
      <c r="K22" s="25">
        <v>1</v>
      </c>
      <c r="L22" s="25">
        <v>0</v>
      </c>
      <c r="M22" s="25">
        <v>0</v>
      </c>
      <c r="N22" s="25">
        <v>0</v>
      </c>
    </row>
    <row r="23" spans="2:14" ht="20.100000000000001" customHeight="1" thickBot="1" x14ac:dyDescent="0.25">
      <c r="B23" s="6" t="s">
        <v>14</v>
      </c>
      <c r="C23" s="25">
        <v>4</v>
      </c>
      <c r="D23" s="25">
        <v>4</v>
      </c>
      <c r="E23" s="25">
        <v>0</v>
      </c>
      <c r="F23" s="25">
        <v>1</v>
      </c>
      <c r="G23" s="25">
        <v>0</v>
      </c>
      <c r="H23" s="25">
        <v>1</v>
      </c>
      <c r="I23" s="25">
        <v>4</v>
      </c>
      <c r="J23" s="25">
        <v>2</v>
      </c>
      <c r="K23" s="25">
        <v>2</v>
      </c>
      <c r="L23" s="25">
        <v>2</v>
      </c>
      <c r="M23" s="25">
        <v>2</v>
      </c>
      <c r="N23" s="25">
        <v>0</v>
      </c>
    </row>
    <row r="24" spans="2:14" ht="20.100000000000001" customHeight="1" thickBot="1" x14ac:dyDescent="0.25">
      <c r="B24" s="6" t="s">
        <v>15</v>
      </c>
      <c r="C24" s="25">
        <v>2</v>
      </c>
      <c r="D24" s="25">
        <v>1</v>
      </c>
      <c r="E24" s="25">
        <v>1</v>
      </c>
      <c r="F24" s="25">
        <v>0</v>
      </c>
      <c r="G24" s="25">
        <v>0</v>
      </c>
      <c r="H24" s="25">
        <v>0</v>
      </c>
      <c r="I24" s="25">
        <v>3</v>
      </c>
      <c r="J24" s="25">
        <v>3</v>
      </c>
      <c r="K24" s="25">
        <v>0</v>
      </c>
      <c r="L24" s="25">
        <v>0</v>
      </c>
      <c r="M24" s="25">
        <v>0</v>
      </c>
      <c r="N24" s="25">
        <v>0</v>
      </c>
    </row>
    <row r="25" spans="2:14" ht="20.100000000000001" customHeight="1" thickBot="1" x14ac:dyDescent="0.25">
      <c r="B25" s="6" t="s">
        <v>16</v>
      </c>
      <c r="C25" s="25">
        <v>1</v>
      </c>
      <c r="D25" s="25">
        <v>1</v>
      </c>
      <c r="E25" s="25">
        <v>0</v>
      </c>
      <c r="F25" s="25">
        <v>0</v>
      </c>
      <c r="G25" s="25">
        <v>0</v>
      </c>
      <c r="H25" s="25">
        <v>0</v>
      </c>
      <c r="I25" s="25">
        <v>1</v>
      </c>
      <c r="J25" s="25">
        <v>1</v>
      </c>
      <c r="K25" s="25">
        <v>0</v>
      </c>
      <c r="L25" s="25">
        <v>0</v>
      </c>
      <c r="M25" s="25">
        <v>0</v>
      </c>
      <c r="N25" s="25">
        <v>0</v>
      </c>
    </row>
    <row r="26" spans="2:14" ht="20.100000000000001" customHeight="1" thickBot="1" x14ac:dyDescent="0.25">
      <c r="B26" s="7" t="s">
        <v>17</v>
      </c>
      <c r="C26" s="25">
        <v>3</v>
      </c>
      <c r="D26" s="25">
        <v>3</v>
      </c>
      <c r="E26" s="25">
        <v>0</v>
      </c>
      <c r="F26" s="25">
        <v>0</v>
      </c>
      <c r="G26" s="25">
        <v>0</v>
      </c>
      <c r="H26" s="25">
        <v>0</v>
      </c>
      <c r="I26" s="25">
        <v>4</v>
      </c>
      <c r="J26" s="25">
        <v>3</v>
      </c>
      <c r="K26" s="25">
        <v>1</v>
      </c>
      <c r="L26" s="25">
        <v>0</v>
      </c>
      <c r="M26" s="25">
        <v>0</v>
      </c>
      <c r="N26" s="25">
        <v>0</v>
      </c>
    </row>
    <row r="27" spans="2:14" ht="20.100000000000001" customHeight="1" thickBot="1" x14ac:dyDescent="0.25">
      <c r="B27" s="8" t="s">
        <v>18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3</v>
      </c>
      <c r="J27" s="25">
        <v>3</v>
      </c>
      <c r="K27" s="25">
        <v>0</v>
      </c>
      <c r="L27" s="25">
        <v>0</v>
      </c>
      <c r="M27" s="25">
        <v>0</v>
      </c>
      <c r="N27" s="25">
        <v>0</v>
      </c>
    </row>
    <row r="28" spans="2:14" ht="20.100000000000001" customHeight="1" thickBot="1" x14ac:dyDescent="0.25">
      <c r="B28" s="9" t="s">
        <v>19</v>
      </c>
      <c r="C28" s="13">
        <f>SUM(C11:C27)</f>
        <v>47</v>
      </c>
      <c r="D28" s="13">
        <f t="shared" ref="D28:N28" si="0">SUM(D11:D27)</f>
        <v>43</v>
      </c>
      <c r="E28" s="13">
        <f t="shared" si="0"/>
        <v>4</v>
      </c>
      <c r="F28" s="13">
        <f t="shared" si="0"/>
        <v>4</v>
      </c>
      <c r="G28" s="13">
        <f t="shared" si="0"/>
        <v>3</v>
      </c>
      <c r="H28" s="13">
        <f t="shared" si="0"/>
        <v>1</v>
      </c>
      <c r="I28" s="13">
        <f t="shared" si="0"/>
        <v>49</v>
      </c>
      <c r="J28" s="13">
        <f t="shared" si="0"/>
        <v>37</v>
      </c>
      <c r="K28" s="13">
        <f t="shared" si="0"/>
        <v>12</v>
      </c>
      <c r="L28" s="13">
        <f t="shared" si="0"/>
        <v>6</v>
      </c>
      <c r="M28" s="13">
        <f t="shared" si="0"/>
        <v>6</v>
      </c>
      <c r="N28" s="13">
        <f t="shared" si="0"/>
        <v>0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2" spans="2:14" ht="62.25" customHeight="1" thickBot="1" x14ac:dyDescent="0.25">
      <c r="C32" s="39" t="s">
        <v>127</v>
      </c>
      <c r="D32" s="40"/>
      <c r="E32" s="40"/>
      <c r="F32" s="39" t="s">
        <v>128</v>
      </c>
      <c r="G32" s="40"/>
      <c r="H32" s="40"/>
    </row>
    <row r="33" spans="2:8" ht="44.25" customHeight="1" thickBot="1" x14ac:dyDescent="0.25">
      <c r="C33" s="11" t="s">
        <v>65</v>
      </c>
      <c r="D33" s="11" t="s">
        <v>63</v>
      </c>
      <c r="E33" s="11" t="s">
        <v>64</v>
      </c>
      <c r="F33" s="11" t="s">
        <v>65</v>
      </c>
      <c r="G33" s="11" t="s">
        <v>63</v>
      </c>
      <c r="H33" s="11" t="s">
        <v>64</v>
      </c>
    </row>
    <row r="34" spans="2:8" ht="20.100000000000001" customHeight="1" thickBot="1" x14ac:dyDescent="0.25">
      <c r="B34" s="5" t="s">
        <v>2</v>
      </c>
      <c r="C34" s="15">
        <f t="shared" ref="C34:H49" si="1">IF(C11=0,"-",IF(I11=0,"-",(I11-C11)/C11))</f>
        <v>0.1111111111111111</v>
      </c>
      <c r="D34" s="15">
        <f t="shared" si="1"/>
        <v>-0.1111111111111111</v>
      </c>
      <c r="E34" s="15" t="str">
        <f t="shared" si="1"/>
        <v>-</v>
      </c>
      <c r="F34" s="15">
        <f t="shared" si="1"/>
        <v>0</v>
      </c>
      <c r="G34" s="15">
        <f t="shared" si="1"/>
        <v>0</v>
      </c>
      <c r="H34" s="15" t="str">
        <f t="shared" si="1"/>
        <v>-</v>
      </c>
    </row>
    <row r="35" spans="2:8" ht="20.100000000000001" customHeight="1" thickBot="1" x14ac:dyDescent="0.25">
      <c r="B35" s="6" t="s">
        <v>3</v>
      </c>
      <c r="C35" s="15">
        <f t="shared" si="1"/>
        <v>0.33333333333333331</v>
      </c>
      <c r="D35" s="15">
        <f t="shared" si="1"/>
        <v>0</v>
      </c>
      <c r="E35" s="15" t="str">
        <f t="shared" si="1"/>
        <v>-</v>
      </c>
      <c r="F35" s="15" t="str">
        <f t="shared" si="1"/>
        <v>-</v>
      </c>
      <c r="G35" s="15" t="str">
        <f t="shared" si="1"/>
        <v>-</v>
      </c>
      <c r="H35" s="15" t="str">
        <f t="shared" si="1"/>
        <v>-</v>
      </c>
    </row>
    <row r="36" spans="2:8" ht="20.100000000000001" customHeight="1" thickBot="1" x14ac:dyDescent="0.25">
      <c r="B36" s="6" t="s">
        <v>4</v>
      </c>
      <c r="C36" s="15" t="str">
        <f t="shared" si="1"/>
        <v>-</v>
      </c>
      <c r="D36" s="15" t="str">
        <f t="shared" si="1"/>
        <v>-</v>
      </c>
      <c r="E36" s="15" t="str">
        <f t="shared" si="1"/>
        <v>-</v>
      </c>
      <c r="F36" s="15" t="str">
        <f t="shared" si="1"/>
        <v>-</v>
      </c>
      <c r="G36" s="15" t="str">
        <f t="shared" si="1"/>
        <v>-</v>
      </c>
      <c r="H36" s="15" t="str">
        <f t="shared" si="1"/>
        <v>-</v>
      </c>
    </row>
    <row r="37" spans="2:8" ht="20.100000000000001" customHeight="1" thickBot="1" x14ac:dyDescent="0.25">
      <c r="B37" s="6" t="s">
        <v>5</v>
      </c>
      <c r="C37" s="15">
        <f t="shared" si="1"/>
        <v>-0.5</v>
      </c>
      <c r="D37" s="15">
        <f t="shared" si="1"/>
        <v>0</v>
      </c>
      <c r="E37" s="15" t="str">
        <f t="shared" si="1"/>
        <v>-</v>
      </c>
      <c r="F37" s="15" t="str">
        <f t="shared" si="1"/>
        <v>-</v>
      </c>
      <c r="G37" s="15" t="str">
        <f t="shared" si="1"/>
        <v>-</v>
      </c>
      <c r="H37" s="15" t="str">
        <f t="shared" si="1"/>
        <v>-</v>
      </c>
    </row>
    <row r="38" spans="2:8" ht="20.100000000000001" customHeight="1" thickBot="1" x14ac:dyDescent="0.25">
      <c r="B38" s="6" t="s">
        <v>6</v>
      </c>
      <c r="C38" s="15">
        <f t="shared" si="1"/>
        <v>-0.66666666666666663</v>
      </c>
      <c r="D38" s="15">
        <f t="shared" si="1"/>
        <v>-0.66666666666666663</v>
      </c>
      <c r="E38" s="15" t="str">
        <f t="shared" si="1"/>
        <v>-</v>
      </c>
      <c r="F38" s="15" t="str">
        <f t="shared" si="1"/>
        <v>-</v>
      </c>
      <c r="G38" s="15" t="str">
        <f t="shared" si="1"/>
        <v>-</v>
      </c>
      <c r="H38" s="15" t="str">
        <f t="shared" si="1"/>
        <v>-</v>
      </c>
    </row>
    <row r="39" spans="2:8" ht="20.100000000000001" customHeight="1" thickBot="1" x14ac:dyDescent="0.25">
      <c r="B39" s="6" t="s">
        <v>7</v>
      </c>
      <c r="C39" s="15" t="str">
        <f t="shared" si="1"/>
        <v>-</v>
      </c>
      <c r="D39" s="15" t="str">
        <f t="shared" si="1"/>
        <v>-</v>
      </c>
      <c r="E39" s="15" t="str">
        <f t="shared" si="1"/>
        <v>-</v>
      </c>
      <c r="F39" s="15" t="str">
        <f t="shared" si="1"/>
        <v>-</v>
      </c>
      <c r="G39" s="15" t="str">
        <f t="shared" si="1"/>
        <v>-</v>
      </c>
      <c r="H39" s="15" t="str">
        <f t="shared" si="1"/>
        <v>-</v>
      </c>
    </row>
    <row r="40" spans="2:8" ht="20.100000000000001" customHeight="1" thickBot="1" x14ac:dyDescent="0.25">
      <c r="B40" s="6" t="s">
        <v>8</v>
      </c>
      <c r="C40" s="15">
        <f t="shared" si="1"/>
        <v>0</v>
      </c>
      <c r="D40" s="15">
        <f t="shared" si="1"/>
        <v>0</v>
      </c>
      <c r="E40" s="15">
        <f t="shared" si="1"/>
        <v>0</v>
      </c>
      <c r="F40" s="15" t="str">
        <f t="shared" si="1"/>
        <v>-</v>
      </c>
      <c r="G40" s="15" t="str">
        <f t="shared" si="1"/>
        <v>-</v>
      </c>
      <c r="H40" s="15" t="str">
        <f t="shared" si="1"/>
        <v>-</v>
      </c>
    </row>
    <row r="41" spans="2:8" ht="20.100000000000001" customHeight="1" thickBot="1" x14ac:dyDescent="0.25">
      <c r="B41" s="6" t="s">
        <v>9</v>
      </c>
      <c r="C41" s="15" t="str">
        <f t="shared" si="1"/>
        <v>-</v>
      </c>
      <c r="D41" s="15" t="str">
        <f t="shared" si="1"/>
        <v>-</v>
      </c>
      <c r="E41" s="15" t="str">
        <f t="shared" si="1"/>
        <v>-</v>
      </c>
      <c r="F41" s="15" t="str">
        <f t="shared" si="1"/>
        <v>-</v>
      </c>
      <c r="G41" s="15" t="str">
        <f t="shared" si="1"/>
        <v>-</v>
      </c>
      <c r="H41" s="15" t="str">
        <f t="shared" si="1"/>
        <v>-</v>
      </c>
    </row>
    <row r="42" spans="2:8" ht="20.100000000000001" customHeight="1" thickBot="1" x14ac:dyDescent="0.25">
      <c r="B42" s="6" t="s">
        <v>10</v>
      </c>
      <c r="C42" s="15">
        <f t="shared" si="1"/>
        <v>0</v>
      </c>
      <c r="D42" s="15">
        <f t="shared" si="1"/>
        <v>-0.5</v>
      </c>
      <c r="E42" s="15" t="str">
        <f t="shared" si="1"/>
        <v>-</v>
      </c>
      <c r="F42" s="15" t="str">
        <f t="shared" si="1"/>
        <v>-</v>
      </c>
      <c r="G42" s="15" t="str">
        <f t="shared" si="1"/>
        <v>-</v>
      </c>
      <c r="H42" s="15" t="str">
        <f t="shared" si="1"/>
        <v>-</v>
      </c>
    </row>
    <row r="43" spans="2:8" ht="20.100000000000001" customHeight="1" thickBot="1" x14ac:dyDescent="0.25">
      <c r="B43" s="6" t="s">
        <v>11</v>
      </c>
      <c r="C43" s="15">
        <f t="shared" si="1"/>
        <v>-0.41666666666666669</v>
      </c>
      <c r="D43" s="15">
        <f t="shared" si="1"/>
        <v>-0.54545454545454541</v>
      </c>
      <c r="E43" s="15">
        <f t="shared" si="1"/>
        <v>1</v>
      </c>
      <c r="F43" s="15" t="str">
        <f t="shared" si="1"/>
        <v>-</v>
      </c>
      <c r="G43" s="15" t="str">
        <f t="shared" si="1"/>
        <v>-</v>
      </c>
      <c r="H43" s="15" t="str">
        <f t="shared" si="1"/>
        <v>-</v>
      </c>
    </row>
    <row r="44" spans="2:8" ht="20.100000000000001" customHeight="1" thickBot="1" x14ac:dyDescent="0.25">
      <c r="B44" s="6" t="s">
        <v>12</v>
      </c>
      <c r="C44" s="15" t="str">
        <f t="shared" si="1"/>
        <v>-</v>
      </c>
      <c r="D44" s="15" t="str">
        <f t="shared" si="1"/>
        <v>-</v>
      </c>
      <c r="E44" s="15" t="str">
        <f t="shared" si="1"/>
        <v>-</v>
      </c>
      <c r="F44" s="15" t="str">
        <f t="shared" si="1"/>
        <v>-</v>
      </c>
      <c r="G44" s="15" t="str">
        <f t="shared" si="1"/>
        <v>-</v>
      </c>
      <c r="H44" s="15" t="str">
        <f t="shared" si="1"/>
        <v>-</v>
      </c>
    </row>
    <row r="45" spans="2:8" ht="20.100000000000001" customHeight="1" thickBot="1" x14ac:dyDescent="0.25">
      <c r="B45" s="6" t="s">
        <v>13</v>
      </c>
      <c r="C45" s="15">
        <f t="shared" si="1"/>
        <v>1</v>
      </c>
      <c r="D45" s="15">
        <f t="shared" si="1"/>
        <v>0.5</v>
      </c>
      <c r="E45" s="15" t="str">
        <f t="shared" si="1"/>
        <v>-</v>
      </c>
      <c r="F45" s="15" t="str">
        <f t="shared" si="1"/>
        <v>-</v>
      </c>
      <c r="G45" s="15" t="str">
        <f t="shared" si="1"/>
        <v>-</v>
      </c>
      <c r="H45" s="15" t="str">
        <f t="shared" si="1"/>
        <v>-</v>
      </c>
    </row>
    <row r="46" spans="2:8" ht="20.100000000000001" customHeight="1" thickBot="1" x14ac:dyDescent="0.25">
      <c r="B46" s="6" t="s">
        <v>14</v>
      </c>
      <c r="C46" s="15">
        <f t="shared" si="1"/>
        <v>0</v>
      </c>
      <c r="D46" s="15">
        <f t="shared" si="1"/>
        <v>-0.5</v>
      </c>
      <c r="E46" s="15" t="str">
        <f t="shared" si="1"/>
        <v>-</v>
      </c>
      <c r="F46" s="15">
        <f t="shared" si="1"/>
        <v>1</v>
      </c>
      <c r="G46" s="15" t="str">
        <f t="shared" si="1"/>
        <v>-</v>
      </c>
      <c r="H46" s="15" t="str">
        <f t="shared" si="1"/>
        <v>-</v>
      </c>
    </row>
    <row r="47" spans="2:8" ht="20.100000000000001" customHeight="1" thickBot="1" x14ac:dyDescent="0.25">
      <c r="B47" s="6" t="s">
        <v>15</v>
      </c>
      <c r="C47" s="15">
        <f t="shared" si="1"/>
        <v>0.5</v>
      </c>
      <c r="D47" s="15">
        <f t="shared" si="1"/>
        <v>2</v>
      </c>
      <c r="E47" s="15" t="str">
        <f t="shared" si="1"/>
        <v>-</v>
      </c>
      <c r="F47" s="15" t="str">
        <f t="shared" si="1"/>
        <v>-</v>
      </c>
      <c r="G47" s="15" t="str">
        <f t="shared" si="1"/>
        <v>-</v>
      </c>
      <c r="H47" s="15" t="str">
        <f t="shared" si="1"/>
        <v>-</v>
      </c>
    </row>
    <row r="48" spans="2:8" ht="20.100000000000001" customHeight="1" thickBot="1" x14ac:dyDescent="0.25">
      <c r="B48" s="6" t="s">
        <v>16</v>
      </c>
      <c r="C48" s="15">
        <f t="shared" si="1"/>
        <v>0</v>
      </c>
      <c r="D48" s="15">
        <f t="shared" si="1"/>
        <v>0</v>
      </c>
      <c r="E48" s="15" t="str">
        <f t="shared" si="1"/>
        <v>-</v>
      </c>
      <c r="F48" s="15" t="str">
        <f t="shared" si="1"/>
        <v>-</v>
      </c>
      <c r="G48" s="15" t="str">
        <f t="shared" si="1"/>
        <v>-</v>
      </c>
      <c r="H48" s="15" t="str">
        <f t="shared" si="1"/>
        <v>-</v>
      </c>
    </row>
    <row r="49" spans="2:8" ht="20.100000000000001" customHeight="1" thickBot="1" x14ac:dyDescent="0.25">
      <c r="B49" s="7" t="s">
        <v>17</v>
      </c>
      <c r="C49" s="15">
        <f t="shared" si="1"/>
        <v>0.33333333333333331</v>
      </c>
      <c r="D49" s="15">
        <f t="shared" si="1"/>
        <v>0</v>
      </c>
      <c r="E49" s="15" t="str">
        <f t="shared" si="1"/>
        <v>-</v>
      </c>
      <c r="F49" s="15" t="str">
        <f t="shared" si="1"/>
        <v>-</v>
      </c>
      <c r="G49" s="15" t="str">
        <f t="shared" si="1"/>
        <v>-</v>
      </c>
      <c r="H49" s="15" t="str">
        <f t="shared" si="1"/>
        <v>-</v>
      </c>
    </row>
    <row r="50" spans="2:8" ht="20.100000000000001" customHeight="1" thickBot="1" x14ac:dyDescent="0.25">
      <c r="B50" s="8" t="s">
        <v>18</v>
      </c>
      <c r="C50" s="15" t="str">
        <f t="shared" ref="C50:H51" si="2">IF(C27=0,"-",IF(I27=0,"-",(I27-C27)/C27))</f>
        <v>-</v>
      </c>
      <c r="D50" s="15" t="str">
        <f t="shared" si="2"/>
        <v>-</v>
      </c>
      <c r="E50" s="15" t="str">
        <f t="shared" si="2"/>
        <v>-</v>
      </c>
      <c r="F50" s="15" t="str">
        <f t="shared" si="2"/>
        <v>-</v>
      </c>
      <c r="G50" s="15" t="str">
        <f t="shared" si="2"/>
        <v>-</v>
      </c>
      <c r="H50" s="15" t="str">
        <f t="shared" si="2"/>
        <v>-</v>
      </c>
    </row>
    <row r="51" spans="2:8" ht="20.100000000000001" customHeight="1" thickBot="1" x14ac:dyDescent="0.25">
      <c r="B51" s="9" t="s">
        <v>19</v>
      </c>
      <c r="C51" s="16">
        <f t="shared" si="2"/>
        <v>4.2553191489361701E-2</v>
      </c>
      <c r="D51" s="16">
        <f t="shared" si="2"/>
        <v>-0.13953488372093023</v>
      </c>
      <c r="E51" s="16">
        <f t="shared" si="2"/>
        <v>2</v>
      </c>
      <c r="F51" s="16">
        <f t="shared" si="2"/>
        <v>0.5</v>
      </c>
      <c r="G51" s="16">
        <f t="shared" si="2"/>
        <v>1</v>
      </c>
      <c r="H51" s="16" t="str">
        <f t="shared" si="2"/>
        <v>-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39" t="s">
        <v>119</v>
      </c>
      <c r="D9" s="40"/>
      <c r="E9" s="40"/>
      <c r="F9" s="40"/>
      <c r="G9" s="39" t="s">
        <v>120</v>
      </c>
      <c r="H9" s="40"/>
      <c r="I9" s="40"/>
      <c r="J9" s="40"/>
    </row>
    <row r="10" spans="2:10" ht="44.25" customHeight="1" thickBot="1" x14ac:dyDescent="0.25"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68</v>
      </c>
      <c r="H10" s="11" t="s">
        <v>69</v>
      </c>
      <c r="I10" s="11" t="s">
        <v>70</v>
      </c>
      <c r="J10" s="11" t="s">
        <v>71</v>
      </c>
    </row>
    <row r="11" spans="2:10" ht="20.100000000000001" customHeight="1" thickBot="1" x14ac:dyDescent="0.25">
      <c r="B11" s="5" t="s">
        <v>2</v>
      </c>
      <c r="C11" s="12">
        <f>SUM(D11:E11)</f>
        <v>10</v>
      </c>
      <c r="D11" s="24">
        <v>9</v>
      </c>
      <c r="E11" s="24">
        <v>1</v>
      </c>
      <c r="F11" s="24">
        <v>5</v>
      </c>
      <c r="G11" s="12">
        <f>SUM(H11:I11)</f>
        <v>11</v>
      </c>
      <c r="H11" s="24">
        <v>10</v>
      </c>
      <c r="I11" s="24">
        <v>1</v>
      </c>
      <c r="J11" s="24">
        <v>9</v>
      </c>
    </row>
    <row r="12" spans="2:10" ht="20.100000000000001" customHeight="1" thickBot="1" x14ac:dyDescent="0.25">
      <c r="B12" s="6" t="s">
        <v>3</v>
      </c>
      <c r="C12" s="12">
        <f t="shared" ref="C12:C27" si="0">SUM(D12:E12)</f>
        <v>3</v>
      </c>
      <c r="D12" s="24">
        <v>3</v>
      </c>
      <c r="E12" s="24">
        <v>0</v>
      </c>
      <c r="F12" s="24">
        <v>2</v>
      </c>
      <c r="G12" s="12">
        <f t="shared" ref="G12:G27" si="1">SUM(H12:I12)</f>
        <v>4</v>
      </c>
      <c r="H12" s="24">
        <v>4</v>
      </c>
      <c r="I12" s="24">
        <v>0</v>
      </c>
      <c r="J12" s="24">
        <v>4</v>
      </c>
    </row>
    <row r="13" spans="2:10" ht="20.100000000000001" customHeight="1" thickBot="1" x14ac:dyDescent="0.25">
      <c r="B13" s="6" t="s">
        <v>4</v>
      </c>
      <c r="C13" s="12">
        <f t="shared" si="0"/>
        <v>0</v>
      </c>
      <c r="D13" s="24">
        <v>0</v>
      </c>
      <c r="E13" s="24">
        <v>0</v>
      </c>
      <c r="F13" s="24">
        <v>0</v>
      </c>
      <c r="G13" s="12">
        <f t="shared" si="1"/>
        <v>0</v>
      </c>
      <c r="H13" s="24">
        <v>0</v>
      </c>
      <c r="I13" s="24">
        <v>0</v>
      </c>
      <c r="J13" s="24">
        <v>0</v>
      </c>
    </row>
    <row r="14" spans="2:10" ht="20.100000000000001" customHeight="1" thickBot="1" x14ac:dyDescent="0.25">
      <c r="B14" s="6" t="s">
        <v>5</v>
      </c>
      <c r="C14" s="12">
        <f t="shared" si="0"/>
        <v>2</v>
      </c>
      <c r="D14" s="24">
        <v>2</v>
      </c>
      <c r="E14" s="24">
        <v>0</v>
      </c>
      <c r="F14" s="24">
        <v>2</v>
      </c>
      <c r="G14" s="12">
        <f t="shared" si="1"/>
        <v>1</v>
      </c>
      <c r="H14" s="24">
        <v>1</v>
      </c>
      <c r="I14" s="24">
        <v>0</v>
      </c>
      <c r="J14" s="24">
        <v>1</v>
      </c>
    </row>
    <row r="15" spans="2:10" ht="20.100000000000001" customHeight="1" thickBot="1" x14ac:dyDescent="0.25">
      <c r="B15" s="6" t="s">
        <v>6</v>
      </c>
      <c r="C15" s="12">
        <f t="shared" si="0"/>
        <v>3</v>
      </c>
      <c r="D15" s="24">
        <v>3</v>
      </c>
      <c r="E15" s="24">
        <v>0</v>
      </c>
      <c r="F15" s="24">
        <v>3</v>
      </c>
      <c r="G15" s="12">
        <f t="shared" si="1"/>
        <v>1</v>
      </c>
      <c r="H15" s="24">
        <v>1</v>
      </c>
      <c r="I15" s="24">
        <v>0</v>
      </c>
      <c r="J15" s="24">
        <v>0</v>
      </c>
    </row>
    <row r="16" spans="2:10" ht="20.100000000000001" customHeight="1" thickBot="1" x14ac:dyDescent="0.25">
      <c r="B16" s="6" t="s">
        <v>7</v>
      </c>
      <c r="C16" s="12">
        <f t="shared" si="0"/>
        <v>0</v>
      </c>
      <c r="D16" s="24">
        <v>0</v>
      </c>
      <c r="E16" s="24">
        <v>0</v>
      </c>
      <c r="F16" s="24">
        <v>0</v>
      </c>
      <c r="G16" s="12">
        <f t="shared" si="1"/>
        <v>0</v>
      </c>
      <c r="H16" s="24">
        <v>0</v>
      </c>
      <c r="I16" s="24">
        <v>0</v>
      </c>
      <c r="J16" s="24">
        <v>0</v>
      </c>
    </row>
    <row r="17" spans="2:10" ht="20.100000000000001" customHeight="1" thickBot="1" x14ac:dyDescent="0.25">
      <c r="B17" s="6" t="s">
        <v>8</v>
      </c>
      <c r="C17" s="12">
        <f t="shared" si="0"/>
        <v>2</v>
      </c>
      <c r="D17" s="24">
        <v>2</v>
      </c>
      <c r="E17" s="24">
        <v>0</v>
      </c>
      <c r="F17" s="24">
        <v>2</v>
      </c>
      <c r="G17" s="12">
        <f t="shared" si="1"/>
        <v>2</v>
      </c>
      <c r="H17" s="24">
        <v>2</v>
      </c>
      <c r="I17" s="24">
        <v>0</v>
      </c>
      <c r="J17" s="24">
        <v>2</v>
      </c>
    </row>
    <row r="18" spans="2:10" ht="20.100000000000001" customHeight="1" thickBot="1" x14ac:dyDescent="0.25">
      <c r="B18" s="6" t="s">
        <v>9</v>
      </c>
      <c r="C18" s="12">
        <f t="shared" si="0"/>
        <v>0</v>
      </c>
      <c r="D18" s="24">
        <v>0</v>
      </c>
      <c r="E18" s="24">
        <v>0</v>
      </c>
      <c r="F18" s="24">
        <v>0</v>
      </c>
      <c r="G18" s="12">
        <f t="shared" si="1"/>
        <v>1</v>
      </c>
      <c r="H18" s="24">
        <v>1</v>
      </c>
      <c r="I18" s="24">
        <v>0</v>
      </c>
      <c r="J18" s="24">
        <v>0</v>
      </c>
    </row>
    <row r="19" spans="2:10" ht="20.100000000000001" customHeight="1" thickBot="1" x14ac:dyDescent="0.25">
      <c r="B19" s="6" t="s">
        <v>10</v>
      </c>
      <c r="C19" s="12">
        <f t="shared" si="0"/>
        <v>6</v>
      </c>
      <c r="D19" s="24">
        <v>4</v>
      </c>
      <c r="E19" s="24">
        <v>2</v>
      </c>
      <c r="F19" s="24">
        <v>4</v>
      </c>
      <c r="G19" s="12">
        <f t="shared" si="1"/>
        <v>4</v>
      </c>
      <c r="H19" s="24">
        <v>4</v>
      </c>
      <c r="I19" s="24">
        <v>0</v>
      </c>
      <c r="J19" s="24">
        <v>2</v>
      </c>
    </row>
    <row r="20" spans="2:10" ht="20.100000000000001" customHeight="1" thickBot="1" x14ac:dyDescent="0.25">
      <c r="B20" s="6" t="s">
        <v>11</v>
      </c>
      <c r="C20" s="12">
        <f t="shared" si="0"/>
        <v>12</v>
      </c>
      <c r="D20" s="24">
        <v>12</v>
      </c>
      <c r="E20" s="24">
        <v>0</v>
      </c>
      <c r="F20" s="24">
        <v>11</v>
      </c>
      <c r="G20" s="12">
        <f t="shared" si="1"/>
        <v>10</v>
      </c>
      <c r="H20" s="24">
        <v>7</v>
      </c>
      <c r="I20" s="24">
        <v>3</v>
      </c>
      <c r="J20" s="24">
        <v>4</v>
      </c>
    </row>
    <row r="21" spans="2:10" ht="20.100000000000001" customHeight="1" thickBot="1" x14ac:dyDescent="0.25">
      <c r="B21" s="6" t="s">
        <v>12</v>
      </c>
      <c r="C21" s="12">
        <f t="shared" si="0"/>
        <v>0</v>
      </c>
      <c r="D21" s="24">
        <v>0</v>
      </c>
      <c r="E21" s="24">
        <v>0</v>
      </c>
      <c r="F21" s="24">
        <v>0</v>
      </c>
      <c r="G21" s="12">
        <f t="shared" si="1"/>
        <v>0</v>
      </c>
      <c r="H21" s="24">
        <v>0</v>
      </c>
      <c r="I21" s="24">
        <v>0</v>
      </c>
      <c r="J21" s="24">
        <v>0</v>
      </c>
    </row>
    <row r="22" spans="2:10" ht="20.100000000000001" customHeight="1" thickBot="1" x14ac:dyDescent="0.25">
      <c r="B22" s="6" t="s">
        <v>13</v>
      </c>
      <c r="C22" s="12">
        <f t="shared" si="0"/>
        <v>2</v>
      </c>
      <c r="D22" s="24">
        <v>2</v>
      </c>
      <c r="E22" s="24">
        <v>0</v>
      </c>
      <c r="F22" s="24">
        <v>0</v>
      </c>
      <c r="G22" s="12">
        <f t="shared" si="1"/>
        <v>4</v>
      </c>
      <c r="H22" s="24">
        <v>4</v>
      </c>
      <c r="I22" s="24">
        <v>0</v>
      </c>
      <c r="J22" s="24">
        <v>2</v>
      </c>
    </row>
    <row r="23" spans="2:10" ht="20.100000000000001" customHeight="1" thickBot="1" x14ac:dyDescent="0.25">
      <c r="B23" s="6" t="s">
        <v>14</v>
      </c>
      <c r="C23" s="12">
        <f t="shared" si="0"/>
        <v>5</v>
      </c>
      <c r="D23" s="24">
        <v>4</v>
      </c>
      <c r="E23" s="24">
        <v>1</v>
      </c>
      <c r="F23" s="24">
        <v>2</v>
      </c>
      <c r="G23" s="12">
        <f t="shared" si="1"/>
        <v>6</v>
      </c>
      <c r="H23" s="24">
        <v>4</v>
      </c>
      <c r="I23" s="24">
        <v>2</v>
      </c>
      <c r="J23" s="24">
        <v>3</v>
      </c>
    </row>
    <row r="24" spans="2:10" ht="20.100000000000001" customHeight="1" thickBot="1" x14ac:dyDescent="0.25">
      <c r="B24" s="6" t="s">
        <v>15</v>
      </c>
      <c r="C24" s="12">
        <f t="shared" si="0"/>
        <v>3</v>
      </c>
      <c r="D24" s="24">
        <v>3</v>
      </c>
      <c r="E24" s="24">
        <v>0</v>
      </c>
      <c r="F24" s="24">
        <v>3</v>
      </c>
      <c r="G24" s="12">
        <f t="shared" si="1"/>
        <v>3</v>
      </c>
      <c r="H24" s="24">
        <v>3</v>
      </c>
      <c r="I24" s="24">
        <v>0</v>
      </c>
      <c r="J24" s="24">
        <v>3</v>
      </c>
    </row>
    <row r="25" spans="2:10" ht="20.100000000000001" customHeight="1" thickBot="1" x14ac:dyDescent="0.25">
      <c r="B25" s="6" t="s">
        <v>16</v>
      </c>
      <c r="C25" s="12">
        <f t="shared" si="0"/>
        <v>1</v>
      </c>
      <c r="D25" s="24">
        <v>1</v>
      </c>
      <c r="E25" s="24">
        <v>0</v>
      </c>
      <c r="F25" s="24">
        <v>1</v>
      </c>
      <c r="G25" s="12">
        <f t="shared" si="1"/>
        <v>1</v>
      </c>
      <c r="H25" s="24">
        <v>1</v>
      </c>
      <c r="I25" s="24">
        <v>0</v>
      </c>
      <c r="J25" s="24">
        <v>1</v>
      </c>
    </row>
    <row r="26" spans="2:10" ht="20.100000000000001" customHeight="1" thickBot="1" x14ac:dyDescent="0.25">
      <c r="B26" s="7" t="s">
        <v>17</v>
      </c>
      <c r="C26" s="12">
        <f t="shared" si="0"/>
        <v>3</v>
      </c>
      <c r="D26" s="24">
        <v>3</v>
      </c>
      <c r="E26" s="24">
        <v>0</v>
      </c>
      <c r="F26" s="24">
        <v>2</v>
      </c>
      <c r="G26" s="12">
        <f t="shared" si="1"/>
        <v>4</v>
      </c>
      <c r="H26" s="24">
        <v>4</v>
      </c>
      <c r="I26" s="24">
        <v>0</v>
      </c>
      <c r="J26" s="24">
        <v>2</v>
      </c>
    </row>
    <row r="27" spans="2:10" ht="20.100000000000001" customHeight="1" thickBot="1" x14ac:dyDescent="0.25">
      <c r="B27" s="8" t="s">
        <v>18</v>
      </c>
      <c r="C27" s="12">
        <f t="shared" si="0"/>
        <v>0</v>
      </c>
      <c r="D27" s="24">
        <v>0</v>
      </c>
      <c r="E27" s="24">
        <v>0</v>
      </c>
      <c r="F27" s="24">
        <v>0</v>
      </c>
      <c r="G27" s="12">
        <f t="shared" si="1"/>
        <v>3</v>
      </c>
      <c r="H27" s="24">
        <v>3</v>
      </c>
      <c r="I27" s="24">
        <v>0</v>
      </c>
      <c r="J27" s="24">
        <v>3</v>
      </c>
    </row>
    <row r="28" spans="2:10" ht="20.100000000000001" customHeight="1" thickBot="1" x14ac:dyDescent="0.25">
      <c r="B28" s="9" t="s">
        <v>19</v>
      </c>
      <c r="C28" s="13">
        <f>SUM(C11:C27)</f>
        <v>52</v>
      </c>
      <c r="D28" s="13">
        <f t="shared" ref="D28:J28" si="2">SUM(D11:D27)</f>
        <v>48</v>
      </c>
      <c r="E28" s="13">
        <f t="shared" si="2"/>
        <v>4</v>
      </c>
      <c r="F28" s="13">
        <f t="shared" si="2"/>
        <v>37</v>
      </c>
      <c r="G28" s="13">
        <f t="shared" si="2"/>
        <v>55</v>
      </c>
      <c r="H28" s="13">
        <f t="shared" si="2"/>
        <v>49</v>
      </c>
      <c r="I28" s="13">
        <f t="shared" si="2"/>
        <v>6</v>
      </c>
      <c r="J28" s="13">
        <f t="shared" si="2"/>
        <v>36</v>
      </c>
    </row>
    <row r="29" spans="2:10" x14ac:dyDescent="0.2">
      <c r="C29" s="23"/>
      <c r="D29" s="23"/>
      <c r="E29" s="23"/>
      <c r="F29" s="23"/>
      <c r="G29" s="23"/>
      <c r="H29" s="23"/>
      <c r="I29" s="23"/>
      <c r="J29" s="23"/>
    </row>
    <row r="32" spans="2:10" ht="44.25" customHeight="1" thickBot="1" x14ac:dyDescent="0.25">
      <c r="C32" s="39" t="s">
        <v>122</v>
      </c>
      <c r="D32" s="40"/>
      <c r="E32" s="40"/>
      <c r="F32" s="40"/>
    </row>
    <row r="33" spans="2:6" ht="44.25" customHeight="1" thickBot="1" x14ac:dyDescent="0.25">
      <c r="C33" s="11" t="s">
        <v>72</v>
      </c>
      <c r="D33" s="11" t="s">
        <v>73</v>
      </c>
      <c r="E33" s="11" t="s">
        <v>74</v>
      </c>
      <c r="F33" s="11" t="s">
        <v>75</v>
      </c>
    </row>
    <row r="34" spans="2:6" ht="20.100000000000001" customHeight="1" thickBot="1" x14ac:dyDescent="0.25">
      <c r="B34" s="5" t="s">
        <v>2</v>
      </c>
      <c r="C34" s="15">
        <f>IF(C11=0,"-",IF(G11=0,"-",(G11-C11)/C11))</f>
        <v>0.1</v>
      </c>
      <c r="D34" s="15">
        <f>IF(D11=0,"-",IF(H11=0,"-",(H11-D11)/D11))</f>
        <v>0.1111111111111111</v>
      </c>
      <c r="E34" s="15">
        <f>IF(E11=0,"-",IF(I11=0,"-",(I11-E11)/E11))</f>
        <v>0</v>
      </c>
      <c r="F34" s="15">
        <f>IF(F11=0,"-",IF(J11=0,"-",(J11-F11)/F11))</f>
        <v>0.8</v>
      </c>
    </row>
    <row r="35" spans="2:6" ht="20.100000000000001" customHeight="1" thickBot="1" x14ac:dyDescent="0.25">
      <c r="B35" s="6" t="s">
        <v>3</v>
      </c>
      <c r="C35" s="15">
        <f t="shared" ref="C35:F50" si="3">IF(C12=0,"-",IF(G12=0,"-",(G12-C12)/C12))</f>
        <v>0.33333333333333331</v>
      </c>
      <c r="D35" s="15">
        <f t="shared" si="3"/>
        <v>0.33333333333333331</v>
      </c>
      <c r="E35" s="15" t="str">
        <f t="shared" si="3"/>
        <v>-</v>
      </c>
      <c r="F35" s="15">
        <f t="shared" si="3"/>
        <v>1</v>
      </c>
    </row>
    <row r="36" spans="2:6" ht="20.100000000000001" customHeight="1" thickBot="1" x14ac:dyDescent="0.25">
      <c r="B36" s="6" t="s">
        <v>4</v>
      </c>
      <c r="C36" s="15" t="str">
        <f t="shared" si="3"/>
        <v>-</v>
      </c>
      <c r="D36" s="15" t="str">
        <f t="shared" si="3"/>
        <v>-</v>
      </c>
      <c r="E36" s="15" t="str">
        <f t="shared" si="3"/>
        <v>-</v>
      </c>
      <c r="F36" s="15" t="str">
        <f t="shared" si="3"/>
        <v>-</v>
      </c>
    </row>
    <row r="37" spans="2:6" ht="20.100000000000001" customHeight="1" thickBot="1" x14ac:dyDescent="0.25">
      <c r="B37" s="6" t="s">
        <v>5</v>
      </c>
      <c r="C37" s="15">
        <f t="shared" si="3"/>
        <v>-0.5</v>
      </c>
      <c r="D37" s="15">
        <f t="shared" si="3"/>
        <v>-0.5</v>
      </c>
      <c r="E37" s="15" t="str">
        <f t="shared" si="3"/>
        <v>-</v>
      </c>
      <c r="F37" s="15">
        <f t="shared" si="3"/>
        <v>-0.5</v>
      </c>
    </row>
    <row r="38" spans="2:6" ht="20.100000000000001" customHeight="1" thickBot="1" x14ac:dyDescent="0.25">
      <c r="B38" s="6" t="s">
        <v>6</v>
      </c>
      <c r="C38" s="15">
        <f t="shared" si="3"/>
        <v>-0.66666666666666663</v>
      </c>
      <c r="D38" s="15">
        <f t="shared" si="3"/>
        <v>-0.66666666666666663</v>
      </c>
      <c r="E38" s="15" t="str">
        <f t="shared" si="3"/>
        <v>-</v>
      </c>
      <c r="F38" s="15" t="str">
        <f t="shared" si="3"/>
        <v>-</v>
      </c>
    </row>
    <row r="39" spans="2:6" ht="20.100000000000001" customHeight="1" thickBot="1" x14ac:dyDescent="0.25">
      <c r="B39" s="6" t="s">
        <v>7</v>
      </c>
      <c r="C39" s="15" t="str">
        <f t="shared" si="3"/>
        <v>-</v>
      </c>
      <c r="D39" s="15" t="str">
        <f t="shared" si="3"/>
        <v>-</v>
      </c>
      <c r="E39" s="15" t="str">
        <f t="shared" si="3"/>
        <v>-</v>
      </c>
      <c r="F39" s="15" t="str">
        <f t="shared" si="3"/>
        <v>-</v>
      </c>
    </row>
    <row r="40" spans="2:6" ht="20.100000000000001" customHeight="1" thickBot="1" x14ac:dyDescent="0.25">
      <c r="B40" s="6" t="s">
        <v>8</v>
      </c>
      <c r="C40" s="15">
        <f t="shared" si="3"/>
        <v>0</v>
      </c>
      <c r="D40" s="15">
        <f t="shared" si="3"/>
        <v>0</v>
      </c>
      <c r="E40" s="15" t="str">
        <f t="shared" si="3"/>
        <v>-</v>
      </c>
      <c r="F40" s="15">
        <f t="shared" si="3"/>
        <v>0</v>
      </c>
    </row>
    <row r="41" spans="2:6" ht="20.100000000000001" customHeight="1" thickBot="1" x14ac:dyDescent="0.25">
      <c r="B41" s="6" t="s">
        <v>9</v>
      </c>
      <c r="C41" s="15" t="str">
        <f t="shared" si="3"/>
        <v>-</v>
      </c>
      <c r="D41" s="15" t="str">
        <f t="shared" si="3"/>
        <v>-</v>
      </c>
      <c r="E41" s="15" t="str">
        <f t="shared" si="3"/>
        <v>-</v>
      </c>
      <c r="F41" s="15" t="str">
        <f t="shared" si="3"/>
        <v>-</v>
      </c>
    </row>
    <row r="42" spans="2:6" ht="20.100000000000001" customHeight="1" thickBot="1" x14ac:dyDescent="0.25">
      <c r="B42" s="6" t="s">
        <v>10</v>
      </c>
      <c r="C42" s="15">
        <f t="shared" si="3"/>
        <v>-0.33333333333333331</v>
      </c>
      <c r="D42" s="15">
        <f t="shared" si="3"/>
        <v>0</v>
      </c>
      <c r="E42" s="15" t="str">
        <f t="shared" si="3"/>
        <v>-</v>
      </c>
      <c r="F42" s="15">
        <f t="shared" si="3"/>
        <v>-0.5</v>
      </c>
    </row>
    <row r="43" spans="2:6" ht="20.100000000000001" customHeight="1" thickBot="1" x14ac:dyDescent="0.25">
      <c r="B43" s="6" t="s">
        <v>11</v>
      </c>
      <c r="C43" s="15">
        <f t="shared" si="3"/>
        <v>-0.16666666666666666</v>
      </c>
      <c r="D43" s="15">
        <f t="shared" si="3"/>
        <v>-0.41666666666666669</v>
      </c>
      <c r="E43" s="15" t="str">
        <f t="shared" si="3"/>
        <v>-</v>
      </c>
      <c r="F43" s="15">
        <f t="shared" si="3"/>
        <v>-0.63636363636363635</v>
      </c>
    </row>
    <row r="44" spans="2:6" ht="20.100000000000001" customHeight="1" thickBot="1" x14ac:dyDescent="0.25">
      <c r="B44" s="6" t="s">
        <v>12</v>
      </c>
      <c r="C44" s="15" t="str">
        <f t="shared" si="3"/>
        <v>-</v>
      </c>
      <c r="D44" s="15" t="str">
        <f t="shared" si="3"/>
        <v>-</v>
      </c>
      <c r="E44" s="15" t="str">
        <f t="shared" si="3"/>
        <v>-</v>
      </c>
      <c r="F44" s="15" t="str">
        <f t="shared" si="3"/>
        <v>-</v>
      </c>
    </row>
    <row r="45" spans="2:6" ht="20.100000000000001" customHeight="1" thickBot="1" x14ac:dyDescent="0.25">
      <c r="B45" s="6" t="s">
        <v>13</v>
      </c>
      <c r="C45" s="15">
        <f t="shared" si="3"/>
        <v>1</v>
      </c>
      <c r="D45" s="15">
        <f t="shared" si="3"/>
        <v>1</v>
      </c>
      <c r="E45" s="15" t="str">
        <f t="shared" si="3"/>
        <v>-</v>
      </c>
      <c r="F45" s="15" t="str">
        <f t="shared" si="3"/>
        <v>-</v>
      </c>
    </row>
    <row r="46" spans="2:6" ht="20.100000000000001" customHeight="1" thickBot="1" x14ac:dyDescent="0.25">
      <c r="B46" s="6" t="s">
        <v>14</v>
      </c>
      <c r="C46" s="15">
        <f t="shared" si="3"/>
        <v>0.2</v>
      </c>
      <c r="D46" s="15">
        <f t="shared" si="3"/>
        <v>0</v>
      </c>
      <c r="E46" s="15">
        <f t="shared" si="3"/>
        <v>1</v>
      </c>
      <c r="F46" s="15">
        <f t="shared" si="3"/>
        <v>0.5</v>
      </c>
    </row>
    <row r="47" spans="2:6" ht="20.100000000000001" customHeight="1" thickBot="1" x14ac:dyDescent="0.25">
      <c r="B47" s="6" t="s">
        <v>15</v>
      </c>
      <c r="C47" s="15">
        <f t="shared" si="3"/>
        <v>0</v>
      </c>
      <c r="D47" s="15">
        <f t="shared" si="3"/>
        <v>0</v>
      </c>
      <c r="E47" s="15" t="str">
        <f t="shared" si="3"/>
        <v>-</v>
      </c>
      <c r="F47" s="15">
        <f t="shared" si="3"/>
        <v>0</v>
      </c>
    </row>
    <row r="48" spans="2:6" ht="20.100000000000001" customHeight="1" thickBot="1" x14ac:dyDescent="0.25">
      <c r="B48" s="6" t="s">
        <v>16</v>
      </c>
      <c r="C48" s="15">
        <f t="shared" si="3"/>
        <v>0</v>
      </c>
      <c r="D48" s="15">
        <f t="shared" si="3"/>
        <v>0</v>
      </c>
      <c r="E48" s="15" t="str">
        <f t="shared" si="3"/>
        <v>-</v>
      </c>
      <c r="F48" s="15">
        <f t="shared" si="3"/>
        <v>0</v>
      </c>
    </row>
    <row r="49" spans="2:6" ht="20.100000000000001" customHeight="1" thickBot="1" x14ac:dyDescent="0.25">
      <c r="B49" s="7" t="s">
        <v>17</v>
      </c>
      <c r="C49" s="15">
        <f t="shared" si="3"/>
        <v>0.33333333333333331</v>
      </c>
      <c r="D49" s="15">
        <f t="shared" si="3"/>
        <v>0.33333333333333331</v>
      </c>
      <c r="E49" s="15" t="str">
        <f t="shared" si="3"/>
        <v>-</v>
      </c>
      <c r="F49" s="15">
        <f t="shared" si="3"/>
        <v>0</v>
      </c>
    </row>
    <row r="50" spans="2:6" ht="20.100000000000001" customHeight="1" thickBot="1" x14ac:dyDescent="0.25">
      <c r="B50" s="8" t="s">
        <v>18</v>
      </c>
      <c r="C50" s="15" t="str">
        <f t="shared" si="3"/>
        <v>-</v>
      </c>
      <c r="D50" s="15" t="str">
        <f t="shared" si="3"/>
        <v>-</v>
      </c>
      <c r="E50" s="15" t="str">
        <f t="shared" si="3"/>
        <v>-</v>
      </c>
      <c r="F50" s="15" t="str">
        <f t="shared" si="3"/>
        <v>-</v>
      </c>
    </row>
    <row r="51" spans="2:6" ht="20.100000000000001" customHeight="1" thickBot="1" x14ac:dyDescent="0.25">
      <c r="B51" s="9" t="s">
        <v>19</v>
      </c>
      <c r="C51" s="16">
        <f t="shared" ref="C51:F51" si="4">IF(C28=0,"-",IF(G28=0,"-",(G28-C28)/C28))</f>
        <v>5.7692307692307696E-2</v>
      </c>
      <c r="D51" s="16">
        <f t="shared" si="4"/>
        <v>2.0833333333333332E-2</v>
      </c>
      <c r="E51" s="16">
        <f t="shared" si="4"/>
        <v>0.5</v>
      </c>
      <c r="F51" s="16">
        <f t="shared" si="4"/>
        <v>-2.7027027027027029E-2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39" t="s">
        <v>119</v>
      </c>
      <c r="D13" s="40"/>
      <c r="E13" s="40"/>
      <c r="F13" s="40"/>
      <c r="G13" s="40"/>
      <c r="H13" s="40"/>
      <c r="I13" s="40" t="s">
        <v>120</v>
      </c>
      <c r="J13" s="40"/>
      <c r="K13" s="40"/>
      <c r="L13" s="40"/>
      <c r="M13" s="40"/>
      <c r="N13" s="40"/>
      <c r="O13" s="40" t="s">
        <v>122</v>
      </c>
      <c r="P13" s="40"/>
      <c r="Q13" s="40"/>
      <c r="R13" s="40"/>
      <c r="S13" s="40"/>
      <c r="T13" s="40"/>
    </row>
    <row r="14" spans="2:20" ht="44.25" customHeight="1" thickBot="1" x14ac:dyDescent="0.25">
      <c r="C14" s="41" t="s">
        <v>80</v>
      </c>
      <c r="D14" s="36" t="s">
        <v>76</v>
      </c>
      <c r="E14" s="38"/>
      <c r="F14" s="41" t="s">
        <v>77</v>
      </c>
      <c r="G14" s="41" t="s">
        <v>78</v>
      </c>
      <c r="H14" s="41" t="s">
        <v>79</v>
      </c>
      <c r="I14" s="34" t="s">
        <v>80</v>
      </c>
      <c r="J14" s="36" t="s">
        <v>76</v>
      </c>
      <c r="K14" s="38"/>
      <c r="L14" s="41" t="s">
        <v>77</v>
      </c>
      <c r="M14" s="41" t="s">
        <v>78</v>
      </c>
      <c r="N14" s="41" t="s">
        <v>79</v>
      </c>
      <c r="O14" s="34" t="s">
        <v>80</v>
      </c>
      <c r="P14" s="36" t="s">
        <v>76</v>
      </c>
      <c r="Q14" s="38"/>
      <c r="R14" s="41" t="s">
        <v>77</v>
      </c>
      <c r="S14" s="41" t="s">
        <v>78</v>
      </c>
      <c r="T14" s="41" t="s">
        <v>79</v>
      </c>
    </row>
    <row r="15" spans="2:20" ht="44.25" customHeight="1" thickBot="1" x14ac:dyDescent="0.25">
      <c r="C15" s="42"/>
      <c r="D15" s="11" t="s">
        <v>81</v>
      </c>
      <c r="E15" s="11" t="s">
        <v>82</v>
      </c>
      <c r="F15" s="42"/>
      <c r="G15" s="42"/>
      <c r="H15" s="42"/>
      <c r="I15" s="60"/>
      <c r="J15" s="11" t="s">
        <v>81</v>
      </c>
      <c r="K15" s="11" t="s">
        <v>82</v>
      </c>
      <c r="L15" s="42"/>
      <c r="M15" s="42"/>
      <c r="N15" s="42"/>
      <c r="O15" s="60"/>
      <c r="P15" s="11" t="s">
        <v>81</v>
      </c>
      <c r="Q15" s="11" t="s">
        <v>82</v>
      </c>
      <c r="R15" s="42"/>
      <c r="S15" s="42"/>
      <c r="T15" s="42"/>
    </row>
    <row r="16" spans="2:20" ht="20.100000000000001" customHeight="1" thickBot="1" x14ac:dyDescent="0.25">
      <c r="B16" s="5" t="s">
        <v>2</v>
      </c>
      <c r="C16" s="12">
        <v>737</v>
      </c>
      <c r="D16" s="12">
        <v>253</v>
      </c>
      <c r="E16" s="12">
        <v>154</v>
      </c>
      <c r="F16" s="12">
        <v>330</v>
      </c>
      <c r="G16" s="12">
        <v>737</v>
      </c>
      <c r="H16" s="12">
        <v>0</v>
      </c>
      <c r="I16" s="12">
        <v>744</v>
      </c>
      <c r="J16" s="12">
        <v>277</v>
      </c>
      <c r="K16" s="12">
        <v>105</v>
      </c>
      <c r="L16" s="12">
        <v>362</v>
      </c>
      <c r="M16" s="12">
        <v>743</v>
      </c>
      <c r="N16" s="12">
        <v>1</v>
      </c>
      <c r="O16" s="15">
        <f t="shared" ref="O16:T31" si="0">IF(C16=0,"-",(I16-C16)/C16)</f>
        <v>9.497964721845319E-3</v>
      </c>
      <c r="P16" s="15">
        <f t="shared" si="0"/>
        <v>9.4861660079051377E-2</v>
      </c>
      <c r="Q16" s="15">
        <f t="shared" si="0"/>
        <v>-0.31818181818181818</v>
      </c>
      <c r="R16" s="15">
        <f t="shared" si="0"/>
        <v>9.696969696969697E-2</v>
      </c>
      <c r="S16" s="15">
        <f t="shared" si="0"/>
        <v>8.1411126187245584E-3</v>
      </c>
      <c r="T16" s="15" t="str">
        <f t="shared" si="0"/>
        <v>-</v>
      </c>
    </row>
    <row r="17" spans="2:20" ht="20.100000000000001" customHeight="1" thickBot="1" x14ac:dyDescent="0.25">
      <c r="B17" s="6" t="s">
        <v>3</v>
      </c>
      <c r="C17" s="12">
        <v>202</v>
      </c>
      <c r="D17" s="12">
        <v>56</v>
      </c>
      <c r="E17" s="12">
        <v>27</v>
      </c>
      <c r="F17" s="12">
        <v>119</v>
      </c>
      <c r="G17" s="12">
        <v>202</v>
      </c>
      <c r="H17" s="12">
        <v>0</v>
      </c>
      <c r="I17" s="12">
        <v>178</v>
      </c>
      <c r="J17" s="12">
        <v>64</v>
      </c>
      <c r="K17" s="12">
        <v>10</v>
      </c>
      <c r="L17" s="12">
        <v>104</v>
      </c>
      <c r="M17" s="12">
        <v>178</v>
      </c>
      <c r="N17" s="12">
        <v>0</v>
      </c>
      <c r="O17" s="15">
        <f t="shared" si="0"/>
        <v>-0.11881188118811881</v>
      </c>
      <c r="P17" s="15">
        <f t="shared" si="0"/>
        <v>0.14285714285714285</v>
      </c>
      <c r="Q17" s="15">
        <f t="shared" si="0"/>
        <v>-0.62962962962962965</v>
      </c>
      <c r="R17" s="15">
        <f t="shared" si="0"/>
        <v>-0.12605042016806722</v>
      </c>
      <c r="S17" s="15">
        <f t="shared" si="0"/>
        <v>-0.11881188118811881</v>
      </c>
      <c r="T17" s="15" t="str">
        <f t="shared" si="0"/>
        <v>-</v>
      </c>
    </row>
    <row r="18" spans="2:20" ht="20.100000000000001" customHeight="1" thickBot="1" x14ac:dyDescent="0.25">
      <c r="B18" s="6" t="s">
        <v>4</v>
      </c>
      <c r="C18" s="12">
        <v>81</v>
      </c>
      <c r="D18" s="12">
        <v>29</v>
      </c>
      <c r="E18" s="12">
        <v>7</v>
      </c>
      <c r="F18" s="12">
        <v>45</v>
      </c>
      <c r="G18" s="12">
        <v>81</v>
      </c>
      <c r="H18" s="12">
        <v>0</v>
      </c>
      <c r="I18" s="12">
        <v>118</v>
      </c>
      <c r="J18" s="12">
        <v>59</v>
      </c>
      <c r="K18" s="12">
        <v>9</v>
      </c>
      <c r="L18" s="12">
        <v>50</v>
      </c>
      <c r="M18" s="12">
        <v>118</v>
      </c>
      <c r="N18" s="12">
        <v>0</v>
      </c>
      <c r="O18" s="15">
        <f t="shared" si="0"/>
        <v>0.4567901234567901</v>
      </c>
      <c r="P18" s="15">
        <f t="shared" si="0"/>
        <v>1.0344827586206897</v>
      </c>
      <c r="Q18" s="15">
        <f t="shared" si="0"/>
        <v>0.2857142857142857</v>
      </c>
      <c r="R18" s="15">
        <f t="shared" si="0"/>
        <v>0.1111111111111111</v>
      </c>
      <c r="S18" s="15">
        <f t="shared" si="0"/>
        <v>0.4567901234567901</v>
      </c>
      <c r="T18" s="15" t="str">
        <f t="shared" si="0"/>
        <v>-</v>
      </c>
    </row>
    <row r="19" spans="2:20" ht="20.100000000000001" customHeight="1" thickBot="1" x14ac:dyDescent="0.25">
      <c r="B19" s="6" t="s">
        <v>5</v>
      </c>
      <c r="C19" s="12">
        <v>538</v>
      </c>
      <c r="D19" s="12">
        <v>170</v>
      </c>
      <c r="E19" s="12">
        <v>17</v>
      </c>
      <c r="F19" s="12">
        <v>351</v>
      </c>
      <c r="G19" s="12">
        <v>538</v>
      </c>
      <c r="H19" s="12">
        <v>0</v>
      </c>
      <c r="I19" s="12">
        <v>553</v>
      </c>
      <c r="J19" s="12">
        <v>168</v>
      </c>
      <c r="K19" s="12">
        <v>20</v>
      </c>
      <c r="L19" s="12">
        <v>365</v>
      </c>
      <c r="M19" s="12">
        <v>553</v>
      </c>
      <c r="N19" s="12">
        <v>0</v>
      </c>
      <c r="O19" s="15">
        <f t="shared" si="0"/>
        <v>2.7881040892193308E-2</v>
      </c>
      <c r="P19" s="15">
        <f t="shared" si="0"/>
        <v>-1.1764705882352941E-2</v>
      </c>
      <c r="Q19" s="15">
        <f t="shared" si="0"/>
        <v>0.17647058823529413</v>
      </c>
      <c r="R19" s="15">
        <f t="shared" si="0"/>
        <v>3.9886039886039885E-2</v>
      </c>
      <c r="S19" s="15">
        <f t="shared" si="0"/>
        <v>2.7881040892193308E-2</v>
      </c>
      <c r="T19" s="15" t="str">
        <f t="shared" si="0"/>
        <v>-</v>
      </c>
    </row>
    <row r="20" spans="2:20" ht="20.100000000000001" customHeight="1" thickBot="1" x14ac:dyDescent="0.25">
      <c r="B20" s="6" t="s">
        <v>6</v>
      </c>
      <c r="C20" s="12">
        <v>225</v>
      </c>
      <c r="D20" s="12">
        <v>76</v>
      </c>
      <c r="E20" s="12">
        <v>74</v>
      </c>
      <c r="F20" s="12">
        <v>75</v>
      </c>
      <c r="G20" s="12">
        <v>225</v>
      </c>
      <c r="H20" s="12">
        <v>0</v>
      </c>
      <c r="I20" s="12">
        <v>274</v>
      </c>
      <c r="J20" s="12">
        <v>119</v>
      </c>
      <c r="K20" s="12">
        <v>43</v>
      </c>
      <c r="L20" s="12">
        <v>112</v>
      </c>
      <c r="M20" s="12">
        <v>274</v>
      </c>
      <c r="N20" s="12">
        <v>0</v>
      </c>
      <c r="O20" s="15">
        <f t="shared" si="0"/>
        <v>0.21777777777777776</v>
      </c>
      <c r="P20" s="15">
        <f t="shared" si="0"/>
        <v>0.56578947368421051</v>
      </c>
      <c r="Q20" s="15">
        <f t="shared" si="0"/>
        <v>-0.41891891891891891</v>
      </c>
      <c r="R20" s="15">
        <f t="shared" si="0"/>
        <v>0.49333333333333335</v>
      </c>
      <c r="S20" s="15">
        <f t="shared" si="0"/>
        <v>0.21777777777777776</v>
      </c>
      <c r="T20" s="15" t="str">
        <f t="shared" si="0"/>
        <v>-</v>
      </c>
    </row>
    <row r="21" spans="2:20" ht="20.100000000000001" customHeight="1" thickBot="1" x14ac:dyDescent="0.25">
      <c r="B21" s="6" t="s">
        <v>7</v>
      </c>
      <c r="C21" s="12">
        <v>40</v>
      </c>
      <c r="D21" s="12">
        <v>26</v>
      </c>
      <c r="E21" s="12">
        <v>1</v>
      </c>
      <c r="F21" s="12">
        <v>13</v>
      </c>
      <c r="G21" s="12">
        <v>40</v>
      </c>
      <c r="H21" s="12">
        <v>0</v>
      </c>
      <c r="I21" s="12">
        <v>70</v>
      </c>
      <c r="J21" s="12">
        <v>39</v>
      </c>
      <c r="K21" s="12">
        <v>5</v>
      </c>
      <c r="L21" s="12">
        <v>26</v>
      </c>
      <c r="M21" s="12">
        <v>70</v>
      </c>
      <c r="N21" s="12">
        <v>0</v>
      </c>
      <c r="O21" s="15">
        <f t="shared" si="0"/>
        <v>0.75</v>
      </c>
      <c r="P21" s="15">
        <f t="shared" si="0"/>
        <v>0.5</v>
      </c>
      <c r="Q21" s="15">
        <f t="shared" si="0"/>
        <v>4</v>
      </c>
      <c r="R21" s="15">
        <f t="shared" si="0"/>
        <v>1</v>
      </c>
      <c r="S21" s="15">
        <f t="shared" si="0"/>
        <v>0.75</v>
      </c>
      <c r="T21" s="15" t="str">
        <f t="shared" si="0"/>
        <v>-</v>
      </c>
    </row>
    <row r="22" spans="2:20" ht="20.100000000000001" customHeight="1" thickBot="1" x14ac:dyDescent="0.25">
      <c r="B22" s="6" t="s">
        <v>8</v>
      </c>
      <c r="C22" s="12">
        <v>171</v>
      </c>
      <c r="D22" s="12">
        <v>74</v>
      </c>
      <c r="E22" s="12">
        <v>38</v>
      </c>
      <c r="F22" s="12">
        <v>59</v>
      </c>
      <c r="G22" s="12">
        <v>169</v>
      </c>
      <c r="H22" s="12">
        <v>2</v>
      </c>
      <c r="I22" s="12">
        <v>219</v>
      </c>
      <c r="J22" s="12">
        <v>77</v>
      </c>
      <c r="K22" s="12">
        <v>55</v>
      </c>
      <c r="L22" s="12">
        <v>87</v>
      </c>
      <c r="M22" s="12">
        <v>215</v>
      </c>
      <c r="N22" s="12">
        <v>6</v>
      </c>
      <c r="O22" s="15">
        <f t="shared" si="0"/>
        <v>0.2807017543859649</v>
      </c>
      <c r="P22" s="15">
        <f t="shared" si="0"/>
        <v>4.0540540540540543E-2</v>
      </c>
      <c r="Q22" s="15">
        <f t="shared" si="0"/>
        <v>0.44736842105263158</v>
      </c>
      <c r="R22" s="15">
        <f t="shared" si="0"/>
        <v>0.47457627118644069</v>
      </c>
      <c r="S22" s="15">
        <f t="shared" si="0"/>
        <v>0.27218934911242604</v>
      </c>
      <c r="T22" s="15">
        <f t="shared" si="0"/>
        <v>2</v>
      </c>
    </row>
    <row r="23" spans="2:20" ht="20.100000000000001" customHeight="1" thickBot="1" x14ac:dyDescent="0.25">
      <c r="B23" s="6" t="s">
        <v>9</v>
      </c>
      <c r="C23" s="12">
        <v>121</v>
      </c>
      <c r="D23" s="12">
        <v>81</v>
      </c>
      <c r="E23" s="12">
        <v>8</v>
      </c>
      <c r="F23" s="12">
        <v>32</v>
      </c>
      <c r="G23" s="12">
        <v>113</v>
      </c>
      <c r="H23" s="12">
        <v>7</v>
      </c>
      <c r="I23" s="12">
        <v>157</v>
      </c>
      <c r="J23" s="12">
        <v>105</v>
      </c>
      <c r="K23" s="12">
        <v>12</v>
      </c>
      <c r="L23" s="12">
        <v>40</v>
      </c>
      <c r="M23" s="12">
        <v>152</v>
      </c>
      <c r="N23" s="12">
        <v>5</v>
      </c>
      <c r="O23" s="15">
        <f t="shared" si="0"/>
        <v>0.2975206611570248</v>
      </c>
      <c r="P23" s="15">
        <f t="shared" si="0"/>
        <v>0.29629629629629628</v>
      </c>
      <c r="Q23" s="15">
        <f t="shared" si="0"/>
        <v>0.5</v>
      </c>
      <c r="R23" s="15">
        <f t="shared" si="0"/>
        <v>0.25</v>
      </c>
      <c r="S23" s="15">
        <f t="shared" si="0"/>
        <v>0.34513274336283184</v>
      </c>
      <c r="T23" s="15">
        <f t="shared" si="0"/>
        <v>-0.2857142857142857</v>
      </c>
    </row>
    <row r="24" spans="2:20" ht="20.100000000000001" customHeight="1" thickBot="1" x14ac:dyDescent="0.25">
      <c r="B24" s="6" t="s">
        <v>10</v>
      </c>
      <c r="C24" s="12">
        <v>390</v>
      </c>
      <c r="D24" s="12">
        <v>255</v>
      </c>
      <c r="E24" s="12">
        <v>19</v>
      </c>
      <c r="F24" s="12">
        <v>116</v>
      </c>
      <c r="G24" s="12">
        <v>388</v>
      </c>
      <c r="H24" s="12">
        <v>2</v>
      </c>
      <c r="I24" s="12">
        <v>412</v>
      </c>
      <c r="J24" s="12">
        <v>265</v>
      </c>
      <c r="K24" s="12">
        <v>13</v>
      </c>
      <c r="L24" s="12">
        <v>134</v>
      </c>
      <c r="M24" s="12">
        <v>409</v>
      </c>
      <c r="N24" s="12">
        <v>3</v>
      </c>
      <c r="O24" s="15">
        <f t="shared" si="0"/>
        <v>5.6410256410256411E-2</v>
      </c>
      <c r="P24" s="15">
        <f t="shared" si="0"/>
        <v>3.9215686274509803E-2</v>
      </c>
      <c r="Q24" s="15">
        <f t="shared" si="0"/>
        <v>-0.31578947368421051</v>
      </c>
      <c r="R24" s="15">
        <f t="shared" si="0"/>
        <v>0.15517241379310345</v>
      </c>
      <c r="S24" s="15">
        <f t="shared" si="0"/>
        <v>5.4123711340206188E-2</v>
      </c>
      <c r="T24" s="15">
        <f t="shared" si="0"/>
        <v>0.5</v>
      </c>
    </row>
    <row r="25" spans="2:20" ht="20.100000000000001" customHeight="1" thickBot="1" x14ac:dyDescent="0.25">
      <c r="B25" s="6" t="s">
        <v>11</v>
      </c>
      <c r="C25" s="12">
        <v>468</v>
      </c>
      <c r="D25" s="12">
        <v>203</v>
      </c>
      <c r="E25" s="12">
        <v>113</v>
      </c>
      <c r="F25" s="12">
        <v>152</v>
      </c>
      <c r="G25" s="12">
        <v>468</v>
      </c>
      <c r="H25" s="12">
        <v>0</v>
      </c>
      <c r="I25" s="12">
        <v>541</v>
      </c>
      <c r="J25" s="12">
        <v>227</v>
      </c>
      <c r="K25" s="12">
        <v>114</v>
      </c>
      <c r="L25" s="12">
        <v>200</v>
      </c>
      <c r="M25" s="12">
        <v>541</v>
      </c>
      <c r="N25" s="12">
        <v>0</v>
      </c>
      <c r="O25" s="15">
        <f t="shared" si="0"/>
        <v>0.15598290598290598</v>
      </c>
      <c r="P25" s="15">
        <f t="shared" si="0"/>
        <v>0.11822660098522167</v>
      </c>
      <c r="Q25" s="15">
        <f t="shared" si="0"/>
        <v>8.8495575221238937E-3</v>
      </c>
      <c r="R25" s="15">
        <f t="shared" si="0"/>
        <v>0.31578947368421051</v>
      </c>
      <c r="S25" s="15">
        <f t="shared" si="0"/>
        <v>0.15598290598290598</v>
      </c>
      <c r="T25" s="15" t="str">
        <f t="shared" si="0"/>
        <v>-</v>
      </c>
    </row>
    <row r="26" spans="2:20" ht="20.100000000000001" customHeight="1" thickBot="1" x14ac:dyDescent="0.25">
      <c r="B26" s="6" t="s">
        <v>12</v>
      </c>
      <c r="C26" s="12">
        <v>60</v>
      </c>
      <c r="D26" s="12">
        <v>44</v>
      </c>
      <c r="E26" s="12">
        <v>7</v>
      </c>
      <c r="F26" s="12">
        <v>9</v>
      </c>
      <c r="G26" s="12">
        <v>60</v>
      </c>
      <c r="H26" s="12">
        <v>0</v>
      </c>
      <c r="I26" s="12">
        <v>61</v>
      </c>
      <c r="J26" s="12">
        <v>36</v>
      </c>
      <c r="K26" s="12">
        <v>9</v>
      </c>
      <c r="L26" s="12">
        <v>16</v>
      </c>
      <c r="M26" s="12">
        <v>61</v>
      </c>
      <c r="N26" s="12">
        <v>0</v>
      </c>
      <c r="O26" s="15">
        <f t="shared" si="0"/>
        <v>1.6666666666666666E-2</v>
      </c>
      <c r="P26" s="15">
        <f t="shared" si="0"/>
        <v>-0.18181818181818182</v>
      </c>
      <c r="Q26" s="15">
        <f t="shared" si="0"/>
        <v>0.2857142857142857</v>
      </c>
      <c r="R26" s="15">
        <f t="shared" si="0"/>
        <v>0.77777777777777779</v>
      </c>
      <c r="S26" s="15">
        <f t="shared" si="0"/>
        <v>1.6666666666666666E-2</v>
      </c>
      <c r="T26" s="15" t="str">
        <f t="shared" si="0"/>
        <v>-</v>
      </c>
    </row>
    <row r="27" spans="2:20" ht="20.100000000000001" customHeight="1" thickBot="1" x14ac:dyDescent="0.25">
      <c r="B27" s="6" t="s">
        <v>13</v>
      </c>
      <c r="C27" s="12">
        <v>234</v>
      </c>
      <c r="D27" s="12">
        <v>110</v>
      </c>
      <c r="E27" s="12">
        <v>44</v>
      </c>
      <c r="F27" s="12">
        <v>80</v>
      </c>
      <c r="G27" s="12">
        <v>234</v>
      </c>
      <c r="H27" s="12">
        <v>0</v>
      </c>
      <c r="I27" s="12">
        <v>213</v>
      </c>
      <c r="J27" s="12">
        <v>99</v>
      </c>
      <c r="K27" s="12">
        <v>13</v>
      </c>
      <c r="L27" s="12">
        <v>101</v>
      </c>
      <c r="M27" s="12">
        <v>210</v>
      </c>
      <c r="N27" s="12">
        <v>3</v>
      </c>
      <c r="O27" s="15">
        <f t="shared" si="0"/>
        <v>-8.9743589743589744E-2</v>
      </c>
      <c r="P27" s="15">
        <f t="shared" si="0"/>
        <v>-0.1</v>
      </c>
      <c r="Q27" s="15">
        <f t="shared" si="0"/>
        <v>-0.70454545454545459</v>
      </c>
      <c r="R27" s="15">
        <f t="shared" si="0"/>
        <v>0.26250000000000001</v>
      </c>
      <c r="S27" s="15">
        <f t="shared" si="0"/>
        <v>-0.10256410256410256</v>
      </c>
      <c r="T27" s="15" t="str">
        <f t="shared" si="0"/>
        <v>-</v>
      </c>
    </row>
    <row r="28" spans="2:20" ht="20.100000000000001" customHeight="1" thickBot="1" x14ac:dyDescent="0.25">
      <c r="B28" s="6" t="s">
        <v>14</v>
      </c>
      <c r="C28" s="12">
        <v>276</v>
      </c>
      <c r="D28" s="12">
        <v>143</v>
      </c>
      <c r="E28" s="12">
        <v>20</v>
      </c>
      <c r="F28" s="12">
        <v>113</v>
      </c>
      <c r="G28" s="12">
        <v>276</v>
      </c>
      <c r="H28" s="12">
        <v>0</v>
      </c>
      <c r="I28" s="12">
        <v>304</v>
      </c>
      <c r="J28" s="12">
        <v>134</v>
      </c>
      <c r="K28" s="12">
        <v>33</v>
      </c>
      <c r="L28" s="12">
        <v>137</v>
      </c>
      <c r="M28" s="12">
        <v>304</v>
      </c>
      <c r="N28" s="12">
        <v>0</v>
      </c>
      <c r="O28" s="15">
        <f t="shared" si="0"/>
        <v>0.10144927536231885</v>
      </c>
      <c r="P28" s="15">
        <f t="shared" si="0"/>
        <v>-6.2937062937062943E-2</v>
      </c>
      <c r="Q28" s="15">
        <f t="shared" si="0"/>
        <v>0.65</v>
      </c>
      <c r="R28" s="15">
        <f t="shared" si="0"/>
        <v>0.21238938053097345</v>
      </c>
      <c r="S28" s="15">
        <f t="shared" si="0"/>
        <v>0.10144927536231885</v>
      </c>
      <c r="T28" s="15" t="str">
        <f t="shared" si="0"/>
        <v>-</v>
      </c>
    </row>
    <row r="29" spans="2:20" ht="20.100000000000001" customHeight="1" thickBot="1" x14ac:dyDescent="0.25">
      <c r="B29" s="6" t="s">
        <v>15</v>
      </c>
      <c r="C29" s="12">
        <v>197</v>
      </c>
      <c r="D29" s="12">
        <v>118</v>
      </c>
      <c r="E29" s="12">
        <v>15</v>
      </c>
      <c r="F29" s="12">
        <v>64</v>
      </c>
      <c r="G29" s="12">
        <v>197</v>
      </c>
      <c r="H29" s="12">
        <v>0</v>
      </c>
      <c r="I29" s="12">
        <v>191</v>
      </c>
      <c r="J29" s="12">
        <v>80</v>
      </c>
      <c r="K29" s="12">
        <v>31</v>
      </c>
      <c r="L29" s="12">
        <v>80</v>
      </c>
      <c r="M29" s="12">
        <v>191</v>
      </c>
      <c r="N29" s="12">
        <v>0</v>
      </c>
      <c r="O29" s="15">
        <f t="shared" si="0"/>
        <v>-3.0456852791878174E-2</v>
      </c>
      <c r="P29" s="15">
        <f t="shared" si="0"/>
        <v>-0.32203389830508472</v>
      </c>
      <c r="Q29" s="15">
        <f t="shared" si="0"/>
        <v>1.0666666666666667</v>
      </c>
      <c r="R29" s="15">
        <f t="shared" si="0"/>
        <v>0.25</v>
      </c>
      <c r="S29" s="15">
        <f t="shared" si="0"/>
        <v>-3.0456852791878174E-2</v>
      </c>
      <c r="T29" s="15" t="str">
        <f t="shared" si="0"/>
        <v>-</v>
      </c>
    </row>
    <row r="30" spans="2:20" ht="20.100000000000001" customHeight="1" thickBot="1" x14ac:dyDescent="0.25">
      <c r="B30" s="6" t="s">
        <v>16</v>
      </c>
      <c r="C30" s="12">
        <v>102</v>
      </c>
      <c r="D30" s="12">
        <v>34</v>
      </c>
      <c r="E30" s="12">
        <v>2</v>
      </c>
      <c r="F30" s="12">
        <v>66</v>
      </c>
      <c r="G30" s="12">
        <v>102</v>
      </c>
      <c r="H30" s="12">
        <v>0</v>
      </c>
      <c r="I30" s="12">
        <v>109</v>
      </c>
      <c r="J30" s="12">
        <v>37</v>
      </c>
      <c r="K30" s="12">
        <v>3</v>
      </c>
      <c r="L30" s="12">
        <v>69</v>
      </c>
      <c r="M30" s="12">
        <v>109</v>
      </c>
      <c r="N30" s="12">
        <v>0</v>
      </c>
      <c r="O30" s="15">
        <f t="shared" si="0"/>
        <v>6.8627450980392163E-2</v>
      </c>
      <c r="P30" s="15">
        <f t="shared" si="0"/>
        <v>8.8235294117647065E-2</v>
      </c>
      <c r="Q30" s="15">
        <f t="shared" si="0"/>
        <v>0.5</v>
      </c>
      <c r="R30" s="15">
        <f t="shared" si="0"/>
        <v>4.5454545454545456E-2</v>
      </c>
      <c r="S30" s="15">
        <f t="shared" si="0"/>
        <v>6.8627450980392163E-2</v>
      </c>
      <c r="T30" s="15" t="str">
        <f t="shared" si="0"/>
        <v>-</v>
      </c>
    </row>
    <row r="31" spans="2:20" ht="20.100000000000001" customHeight="1" thickBot="1" x14ac:dyDescent="0.25">
      <c r="B31" s="7" t="s">
        <v>17</v>
      </c>
      <c r="C31" s="12">
        <v>198</v>
      </c>
      <c r="D31" s="12">
        <v>87</v>
      </c>
      <c r="E31" s="12">
        <v>19</v>
      </c>
      <c r="F31" s="12">
        <v>92</v>
      </c>
      <c r="G31" s="12">
        <v>198</v>
      </c>
      <c r="H31" s="12">
        <v>0</v>
      </c>
      <c r="I31" s="12">
        <v>294</v>
      </c>
      <c r="J31" s="12">
        <v>107</v>
      </c>
      <c r="K31" s="12">
        <v>27</v>
      </c>
      <c r="L31" s="12">
        <v>160</v>
      </c>
      <c r="M31" s="12">
        <v>292</v>
      </c>
      <c r="N31" s="12">
        <v>2</v>
      </c>
      <c r="O31" s="15">
        <f t="shared" si="0"/>
        <v>0.48484848484848486</v>
      </c>
      <c r="P31" s="15">
        <f t="shared" si="0"/>
        <v>0.22988505747126436</v>
      </c>
      <c r="Q31" s="15">
        <f t="shared" si="0"/>
        <v>0.42105263157894735</v>
      </c>
      <c r="R31" s="15">
        <f t="shared" si="0"/>
        <v>0.73913043478260865</v>
      </c>
      <c r="S31" s="15">
        <f t="shared" si="0"/>
        <v>0.47474747474747475</v>
      </c>
      <c r="T31" s="15" t="str">
        <f t="shared" si="0"/>
        <v>-</v>
      </c>
    </row>
    <row r="32" spans="2:20" ht="20.100000000000001" customHeight="1" thickBot="1" x14ac:dyDescent="0.25">
      <c r="B32" s="8" t="s">
        <v>18</v>
      </c>
      <c r="C32" s="12">
        <v>43</v>
      </c>
      <c r="D32" s="12">
        <v>19</v>
      </c>
      <c r="E32" s="12">
        <v>2</v>
      </c>
      <c r="F32" s="12">
        <v>22</v>
      </c>
      <c r="G32" s="12">
        <v>43</v>
      </c>
      <c r="H32" s="12">
        <v>0</v>
      </c>
      <c r="I32" s="12">
        <v>43</v>
      </c>
      <c r="J32" s="12">
        <v>18</v>
      </c>
      <c r="K32" s="12">
        <v>3</v>
      </c>
      <c r="L32" s="12">
        <v>22</v>
      </c>
      <c r="M32" s="12">
        <v>43</v>
      </c>
      <c r="N32" s="12">
        <v>0</v>
      </c>
      <c r="O32" s="15">
        <f t="shared" ref="O32:T33" si="1">IF(C32=0,"-",(I32-C32)/C32)</f>
        <v>0</v>
      </c>
      <c r="P32" s="15">
        <f t="shared" si="1"/>
        <v>-5.2631578947368418E-2</v>
      </c>
      <c r="Q32" s="15">
        <f t="shared" si="1"/>
        <v>0.5</v>
      </c>
      <c r="R32" s="15">
        <f t="shared" si="1"/>
        <v>0</v>
      </c>
      <c r="S32" s="15">
        <f t="shared" si="1"/>
        <v>0</v>
      </c>
      <c r="T32" s="15" t="str">
        <f t="shared" si="1"/>
        <v>-</v>
      </c>
    </row>
    <row r="33" spans="2:20" ht="20.100000000000001" customHeight="1" thickBot="1" x14ac:dyDescent="0.25">
      <c r="B33" s="9" t="s">
        <v>19</v>
      </c>
      <c r="C33" s="13">
        <f>SUM(C16:C32)</f>
        <v>4083</v>
      </c>
      <c r="D33" s="13">
        <f t="shared" ref="D33:N33" si="2">SUM(D16:D32)</f>
        <v>1778</v>
      </c>
      <c r="E33" s="13">
        <f t="shared" si="2"/>
        <v>567</v>
      </c>
      <c r="F33" s="13">
        <f t="shared" si="2"/>
        <v>1738</v>
      </c>
      <c r="G33" s="13">
        <f t="shared" si="2"/>
        <v>4071</v>
      </c>
      <c r="H33" s="13">
        <f t="shared" si="2"/>
        <v>11</v>
      </c>
      <c r="I33" s="13">
        <f t="shared" si="2"/>
        <v>4481</v>
      </c>
      <c r="J33" s="13">
        <f t="shared" si="2"/>
        <v>1911</v>
      </c>
      <c r="K33" s="13">
        <f t="shared" si="2"/>
        <v>505</v>
      </c>
      <c r="L33" s="13">
        <f t="shared" si="2"/>
        <v>2065</v>
      </c>
      <c r="M33" s="13">
        <f t="shared" si="2"/>
        <v>4463</v>
      </c>
      <c r="N33" s="13">
        <f t="shared" si="2"/>
        <v>20</v>
      </c>
      <c r="O33" s="16">
        <f t="shared" si="1"/>
        <v>9.7477345089395054E-2</v>
      </c>
      <c r="P33" s="16">
        <f t="shared" si="1"/>
        <v>7.4803149606299218E-2</v>
      </c>
      <c r="Q33" s="16">
        <f t="shared" si="1"/>
        <v>-0.10934744268077601</v>
      </c>
      <c r="R33" s="16">
        <f t="shared" si="1"/>
        <v>0.18814729574223246</v>
      </c>
      <c r="S33" s="16">
        <f t="shared" si="1"/>
        <v>9.6290837632031445E-2</v>
      </c>
      <c r="T33" s="16">
        <f t="shared" si="1"/>
        <v>0.81818181818181823</v>
      </c>
    </row>
    <row r="34" spans="2:20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</sheetData>
  <mergeCells count="18">
    <mergeCell ref="P14:Q14"/>
    <mergeCell ref="R14:R15"/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  <mergeCell ref="N14:N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39" t="s">
        <v>119</v>
      </c>
      <c r="D14" s="40"/>
      <c r="E14" s="40"/>
      <c r="F14" s="39" t="s">
        <v>120</v>
      </c>
      <c r="G14" s="40"/>
      <c r="H14" s="40"/>
      <c r="I14" s="39" t="s">
        <v>122</v>
      </c>
      <c r="J14" s="40"/>
      <c r="K14" s="40"/>
    </row>
    <row r="15" spans="2:11" ht="44.25" customHeight="1" thickBot="1" x14ac:dyDescent="0.25">
      <c r="C15" s="11" t="s">
        <v>83</v>
      </c>
      <c r="D15" s="11" t="s">
        <v>84</v>
      </c>
      <c r="E15" s="11" t="s">
        <v>42</v>
      </c>
      <c r="F15" s="11" t="s">
        <v>83</v>
      </c>
      <c r="G15" s="11" t="s">
        <v>84</v>
      </c>
      <c r="H15" s="11" t="s">
        <v>42</v>
      </c>
      <c r="I15" s="11" t="s">
        <v>83</v>
      </c>
      <c r="J15" s="11" t="s">
        <v>84</v>
      </c>
      <c r="K15" s="11" t="s">
        <v>42</v>
      </c>
    </row>
    <row r="16" spans="2:11" ht="20.100000000000001" customHeight="1" thickBot="1" x14ac:dyDescent="0.25">
      <c r="B16" s="5" t="s">
        <v>2</v>
      </c>
      <c r="C16" s="12">
        <v>253</v>
      </c>
      <c r="D16" s="12">
        <v>200</v>
      </c>
      <c r="E16" s="12">
        <v>53</v>
      </c>
      <c r="F16" s="12">
        <v>277</v>
      </c>
      <c r="G16" s="12">
        <v>237</v>
      </c>
      <c r="H16" s="12">
        <v>40</v>
      </c>
      <c r="I16" s="15">
        <f>IF(C16=0,"-",(F16-C16)/C16)</f>
        <v>9.4861660079051377E-2</v>
      </c>
      <c r="J16" s="15">
        <f>IF(D16=0,"-",(G16-D16)/D16)</f>
        <v>0.185</v>
      </c>
      <c r="K16" s="15">
        <f>IF(E16=0,"-",(H16-E16)/E16)</f>
        <v>-0.24528301886792453</v>
      </c>
    </row>
    <row r="17" spans="2:11" ht="20.100000000000001" customHeight="1" thickBot="1" x14ac:dyDescent="0.25">
      <c r="B17" s="6" t="s">
        <v>3</v>
      </c>
      <c r="C17" s="12">
        <v>56</v>
      </c>
      <c r="D17" s="12">
        <v>42</v>
      </c>
      <c r="E17" s="12">
        <v>14</v>
      </c>
      <c r="F17" s="12">
        <v>64</v>
      </c>
      <c r="G17" s="12">
        <v>56</v>
      </c>
      <c r="H17" s="12">
        <v>8</v>
      </c>
      <c r="I17" s="15">
        <f t="shared" ref="I17:K33" si="0">IF(C17=0,"-",(F17-C17)/C17)</f>
        <v>0.14285714285714285</v>
      </c>
      <c r="J17" s="15">
        <f t="shared" si="0"/>
        <v>0.33333333333333331</v>
      </c>
      <c r="K17" s="15">
        <f t="shared" si="0"/>
        <v>-0.42857142857142855</v>
      </c>
    </row>
    <row r="18" spans="2:11" ht="20.100000000000001" customHeight="1" thickBot="1" x14ac:dyDescent="0.25">
      <c r="B18" s="6" t="s">
        <v>4</v>
      </c>
      <c r="C18" s="12">
        <v>29</v>
      </c>
      <c r="D18" s="12">
        <v>24</v>
      </c>
      <c r="E18" s="12">
        <v>5</v>
      </c>
      <c r="F18" s="12">
        <v>59</v>
      </c>
      <c r="G18" s="12">
        <v>38</v>
      </c>
      <c r="H18" s="12">
        <v>21</v>
      </c>
      <c r="I18" s="15">
        <f t="shared" si="0"/>
        <v>1.0344827586206897</v>
      </c>
      <c r="J18" s="15">
        <f t="shared" si="0"/>
        <v>0.58333333333333337</v>
      </c>
      <c r="K18" s="15">
        <f t="shared" si="0"/>
        <v>3.2</v>
      </c>
    </row>
    <row r="19" spans="2:11" ht="20.100000000000001" customHeight="1" thickBot="1" x14ac:dyDescent="0.25">
      <c r="B19" s="6" t="s">
        <v>5</v>
      </c>
      <c r="C19" s="12">
        <v>170</v>
      </c>
      <c r="D19" s="12">
        <v>129</v>
      </c>
      <c r="E19" s="12">
        <v>41</v>
      </c>
      <c r="F19" s="12">
        <v>168</v>
      </c>
      <c r="G19" s="12">
        <v>139</v>
      </c>
      <c r="H19" s="12">
        <v>29</v>
      </c>
      <c r="I19" s="15">
        <f t="shared" si="0"/>
        <v>-1.1764705882352941E-2</v>
      </c>
      <c r="J19" s="15">
        <f t="shared" si="0"/>
        <v>7.7519379844961239E-2</v>
      </c>
      <c r="K19" s="15">
        <f t="shared" si="0"/>
        <v>-0.29268292682926828</v>
      </c>
    </row>
    <row r="20" spans="2:11" ht="20.100000000000001" customHeight="1" thickBot="1" x14ac:dyDescent="0.25">
      <c r="B20" s="6" t="s">
        <v>6</v>
      </c>
      <c r="C20" s="12">
        <v>76</v>
      </c>
      <c r="D20" s="12">
        <v>54</v>
      </c>
      <c r="E20" s="12">
        <v>22</v>
      </c>
      <c r="F20" s="12">
        <v>119</v>
      </c>
      <c r="G20" s="12">
        <v>104</v>
      </c>
      <c r="H20" s="12">
        <v>15</v>
      </c>
      <c r="I20" s="15">
        <f t="shared" si="0"/>
        <v>0.56578947368421051</v>
      </c>
      <c r="J20" s="15">
        <f t="shared" si="0"/>
        <v>0.92592592592592593</v>
      </c>
      <c r="K20" s="15">
        <f t="shared" si="0"/>
        <v>-0.31818181818181818</v>
      </c>
    </row>
    <row r="21" spans="2:11" ht="20.100000000000001" customHeight="1" thickBot="1" x14ac:dyDescent="0.25">
      <c r="B21" s="6" t="s">
        <v>7</v>
      </c>
      <c r="C21" s="12">
        <v>27</v>
      </c>
      <c r="D21" s="12">
        <v>22</v>
      </c>
      <c r="E21" s="12">
        <v>5</v>
      </c>
      <c r="F21" s="12">
        <v>39</v>
      </c>
      <c r="G21" s="12">
        <v>23</v>
      </c>
      <c r="H21" s="12">
        <v>16</v>
      </c>
      <c r="I21" s="15">
        <f t="shared" si="0"/>
        <v>0.44444444444444442</v>
      </c>
      <c r="J21" s="15">
        <f t="shared" si="0"/>
        <v>4.5454545454545456E-2</v>
      </c>
      <c r="K21" s="15">
        <f t="shared" si="0"/>
        <v>2.2000000000000002</v>
      </c>
    </row>
    <row r="22" spans="2:11" ht="20.100000000000001" customHeight="1" thickBot="1" x14ac:dyDescent="0.25">
      <c r="B22" s="6" t="s">
        <v>8</v>
      </c>
      <c r="C22" s="12">
        <v>74</v>
      </c>
      <c r="D22" s="12">
        <v>62</v>
      </c>
      <c r="E22" s="12">
        <v>12</v>
      </c>
      <c r="F22" s="12">
        <v>77</v>
      </c>
      <c r="G22" s="12">
        <v>58</v>
      </c>
      <c r="H22" s="12">
        <v>19</v>
      </c>
      <c r="I22" s="15">
        <f t="shared" si="0"/>
        <v>4.0540540540540543E-2</v>
      </c>
      <c r="J22" s="15">
        <f t="shared" si="0"/>
        <v>-6.4516129032258063E-2</v>
      </c>
      <c r="K22" s="15">
        <f t="shared" si="0"/>
        <v>0.58333333333333337</v>
      </c>
    </row>
    <row r="23" spans="2:11" ht="20.100000000000001" customHeight="1" thickBot="1" x14ac:dyDescent="0.25">
      <c r="B23" s="6" t="s">
        <v>9</v>
      </c>
      <c r="C23" s="12">
        <v>81</v>
      </c>
      <c r="D23" s="12">
        <v>68</v>
      </c>
      <c r="E23" s="12">
        <v>13</v>
      </c>
      <c r="F23" s="12">
        <v>105</v>
      </c>
      <c r="G23" s="12">
        <v>92</v>
      </c>
      <c r="H23" s="12">
        <v>13</v>
      </c>
      <c r="I23" s="15">
        <f t="shared" si="0"/>
        <v>0.29629629629629628</v>
      </c>
      <c r="J23" s="15">
        <f t="shared" si="0"/>
        <v>0.35294117647058826</v>
      </c>
      <c r="K23" s="15">
        <f t="shared" si="0"/>
        <v>0</v>
      </c>
    </row>
    <row r="24" spans="2:11" ht="20.100000000000001" customHeight="1" thickBot="1" x14ac:dyDescent="0.25">
      <c r="B24" s="6" t="s">
        <v>10</v>
      </c>
      <c r="C24" s="12">
        <v>255</v>
      </c>
      <c r="D24" s="12">
        <v>157</v>
      </c>
      <c r="E24" s="12">
        <v>98</v>
      </c>
      <c r="F24" s="12">
        <v>265</v>
      </c>
      <c r="G24" s="12">
        <v>143</v>
      </c>
      <c r="H24" s="12">
        <v>122</v>
      </c>
      <c r="I24" s="15">
        <f t="shared" si="0"/>
        <v>3.9215686274509803E-2</v>
      </c>
      <c r="J24" s="15">
        <f t="shared" si="0"/>
        <v>-8.9171974522292988E-2</v>
      </c>
      <c r="K24" s="15">
        <f t="shared" si="0"/>
        <v>0.24489795918367346</v>
      </c>
    </row>
    <row r="25" spans="2:11" ht="20.100000000000001" customHeight="1" thickBot="1" x14ac:dyDescent="0.25">
      <c r="B25" s="6" t="s">
        <v>11</v>
      </c>
      <c r="C25" s="12">
        <v>203</v>
      </c>
      <c r="D25" s="12">
        <v>167</v>
      </c>
      <c r="E25" s="12">
        <v>36</v>
      </c>
      <c r="F25" s="12">
        <v>227</v>
      </c>
      <c r="G25" s="12">
        <v>197</v>
      </c>
      <c r="H25" s="12">
        <v>30</v>
      </c>
      <c r="I25" s="15">
        <f t="shared" si="0"/>
        <v>0.11822660098522167</v>
      </c>
      <c r="J25" s="15">
        <f t="shared" si="0"/>
        <v>0.17964071856287425</v>
      </c>
      <c r="K25" s="15">
        <f t="shared" si="0"/>
        <v>-0.16666666666666666</v>
      </c>
    </row>
    <row r="26" spans="2:11" ht="20.100000000000001" customHeight="1" thickBot="1" x14ac:dyDescent="0.25">
      <c r="B26" s="6" t="s">
        <v>12</v>
      </c>
      <c r="C26" s="12">
        <v>44</v>
      </c>
      <c r="D26" s="12">
        <v>38</v>
      </c>
      <c r="E26" s="12">
        <v>6</v>
      </c>
      <c r="F26" s="12">
        <v>36</v>
      </c>
      <c r="G26" s="12">
        <v>35</v>
      </c>
      <c r="H26" s="12">
        <v>1</v>
      </c>
      <c r="I26" s="15">
        <f t="shared" si="0"/>
        <v>-0.18181818181818182</v>
      </c>
      <c r="J26" s="15">
        <f t="shared" si="0"/>
        <v>-7.8947368421052627E-2</v>
      </c>
      <c r="K26" s="15">
        <f t="shared" si="0"/>
        <v>-0.83333333333333337</v>
      </c>
    </row>
    <row r="27" spans="2:11" ht="20.100000000000001" customHeight="1" thickBot="1" x14ac:dyDescent="0.25">
      <c r="B27" s="6" t="s">
        <v>13</v>
      </c>
      <c r="C27" s="12">
        <v>110</v>
      </c>
      <c r="D27" s="12">
        <v>71</v>
      </c>
      <c r="E27" s="12">
        <v>39</v>
      </c>
      <c r="F27" s="12">
        <v>99</v>
      </c>
      <c r="G27" s="12">
        <v>66</v>
      </c>
      <c r="H27" s="12">
        <v>33</v>
      </c>
      <c r="I27" s="15">
        <f t="shared" si="0"/>
        <v>-0.1</v>
      </c>
      <c r="J27" s="15">
        <f t="shared" si="0"/>
        <v>-7.0422535211267609E-2</v>
      </c>
      <c r="K27" s="15">
        <f t="shared" si="0"/>
        <v>-0.15384615384615385</v>
      </c>
    </row>
    <row r="28" spans="2:11" ht="20.100000000000001" customHeight="1" thickBot="1" x14ac:dyDescent="0.25">
      <c r="B28" s="6" t="s">
        <v>14</v>
      </c>
      <c r="C28" s="12">
        <v>143</v>
      </c>
      <c r="D28" s="12">
        <v>99</v>
      </c>
      <c r="E28" s="12">
        <v>44</v>
      </c>
      <c r="F28" s="12">
        <v>134</v>
      </c>
      <c r="G28" s="12">
        <v>101</v>
      </c>
      <c r="H28" s="12">
        <v>33</v>
      </c>
      <c r="I28" s="15">
        <f t="shared" si="0"/>
        <v>-6.2937062937062943E-2</v>
      </c>
      <c r="J28" s="15">
        <f t="shared" si="0"/>
        <v>2.0202020202020204E-2</v>
      </c>
      <c r="K28" s="15">
        <f t="shared" si="0"/>
        <v>-0.25</v>
      </c>
    </row>
    <row r="29" spans="2:11" ht="20.100000000000001" customHeight="1" thickBot="1" x14ac:dyDescent="0.25">
      <c r="B29" s="6" t="s">
        <v>15</v>
      </c>
      <c r="C29" s="12">
        <v>118</v>
      </c>
      <c r="D29" s="12">
        <v>116</v>
      </c>
      <c r="E29" s="12">
        <v>2</v>
      </c>
      <c r="F29" s="12">
        <v>80</v>
      </c>
      <c r="G29" s="12">
        <v>76</v>
      </c>
      <c r="H29" s="12">
        <v>4</v>
      </c>
      <c r="I29" s="15">
        <f t="shared" si="0"/>
        <v>-0.32203389830508472</v>
      </c>
      <c r="J29" s="15">
        <f t="shared" si="0"/>
        <v>-0.34482758620689657</v>
      </c>
      <c r="K29" s="15">
        <f t="shared" si="0"/>
        <v>1</v>
      </c>
    </row>
    <row r="30" spans="2:11" ht="20.100000000000001" customHeight="1" thickBot="1" x14ac:dyDescent="0.25">
      <c r="B30" s="6" t="s">
        <v>16</v>
      </c>
      <c r="C30" s="12">
        <v>34</v>
      </c>
      <c r="D30" s="12">
        <v>28</v>
      </c>
      <c r="E30" s="12">
        <v>6</v>
      </c>
      <c r="F30" s="12">
        <v>37</v>
      </c>
      <c r="G30" s="12">
        <v>29</v>
      </c>
      <c r="H30" s="12">
        <v>8</v>
      </c>
      <c r="I30" s="15">
        <f t="shared" si="0"/>
        <v>8.8235294117647065E-2</v>
      </c>
      <c r="J30" s="15">
        <f t="shared" si="0"/>
        <v>3.5714285714285712E-2</v>
      </c>
      <c r="K30" s="15">
        <f t="shared" si="0"/>
        <v>0.33333333333333331</v>
      </c>
    </row>
    <row r="31" spans="2:11" ht="20.100000000000001" customHeight="1" thickBot="1" x14ac:dyDescent="0.25">
      <c r="B31" s="7" t="s">
        <v>17</v>
      </c>
      <c r="C31" s="12">
        <v>87</v>
      </c>
      <c r="D31" s="12">
        <v>65</v>
      </c>
      <c r="E31" s="12">
        <v>22</v>
      </c>
      <c r="F31" s="12">
        <v>107</v>
      </c>
      <c r="G31" s="12">
        <v>52</v>
      </c>
      <c r="H31" s="12">
        <v>55</v>
      </c>
      <c r="I31" s="15">
        <f t="shared" si="0"/>
        <v>0.22988505747126436</v>
      </c>
      <c r="J31" s="15">
        <f t="shared" si="0"/>
        <v>-0.2</v>
      </c>
      <c r="K31" s="15">
        <f t="shared" si="0"/>
        <v>1.5</v>
      </c>
    </row>
    <row r="32" spans="2:11" ht="20.100000000000001" customHeight="1" thickBot="1" x14ac:dyDescent="0.25">
      <c r="B32" s="8" t="s">
        <v>18</v>
      </c>
      <c r="C32" s="12">
        <v>19</v>
      </c>
      <c r="D32" s="12">
        <v>16</v>
      </c>
      <c r="E32" s="12">
        <v>3</v>
      </c>
      <c r="F32" s="12">
        <v>18</v>
      </c>
      <c r="G32" s="12">
        <v>13</v>
      </c>
      <c r="H32" s="12">
        <v>5</v>
      </c>
      <c r="I32" s="15">
        <f t="shared" si="0"/>
        <v>-5.2631578947368418E-2</v>
      </c>
      <c r="J32" s="15">
        <f t="shared" si="0"/>
        <v>-0.1875</v>
      </c>
      <c r="K32" s="15">
        <f t="shared" si="0"/>
        <v>0.66666666666666663</v>
      </c>
    </row>
    <row r="33" spans="2:11" ht="20.100000000000001" customHeight="1" thickBot="1" x14ac:dyDescent="0.25">
      <c r="B33" s="9" t="s">
        <v>19</v>
      </c>
      <c r="C33" s="13">
        <f>SUM(C16:C32)</f>
        <v>1779</v>
      </c>
      <c r="D33" s="13">
        <f t="shared" ref="D33:H33" si="1">SUM(D16:D32)</f>
        <v>1358</v>
      </c>
      <c r="E33" s="13">
        <f t="shared" si="1"/>
        <v>421</v>
      </c>
      <c r="F33" s="13">
        <f t="shared" si="1"/>
        <v>1911</v>
      </c>
      <c r="G33" s="13">
        <f t="shared" si="1"/>
        <v>1459</v>
      </c>
      <c r="H33" s="13">
        <f t="shared" si="1"/>
        <v>452</v>
      </c>
      <c r="I33" s="16">
        <f t="shared" si="0"/>
        <v>7.4198988195615517E-2</v>
      </c>
      <c r="J33" s="16">
        <f t="shared" si="0"/>
        <v>7.4374079528718703E-2</v>
      </c>
      <c r="K33" s="16">
        <f t="shared" si="0"/>
        <v>7.3634204275534437E-2</v>
      </c>
    </row>
    <row r="34" spans="2:11" x14ac:dyDescent="0.2">
      <c r="C34" s="23"/>
      <c r="D34" s="23"/>
      <c r="E34" s="23"/>
      <c r="F34" s="23"/>
      <c r="G34" s="23"/>
      <c r="H34" s="23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9" t="s">
        <v>119</v>
      </c>
      <c r="D9" s="59"/>
      <c r="E9" s="59"/>
      <c r="F9" s="59"/>
      <c r="G9" s="59"/>
      <c r="H9" s="40" t="s">
        <v>120</v>
      </c>
      <c r="I9" s="40"/>
      <c r="J9" s="40"/>
      <c r="K9" s="40"/>
      <c r="L9" s="40"/>
      <c r="M9" s="40" t="s">
        <v>122</v>
      </c>
      <c r="N9" s="40"/>
      <c r="O9" s="40"/>
      <c r="P9" s="40"/>
      <c r="Q9" s="40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17</v>
      </c>
      <c r="D11" s="26">
        <v>10</v>
      </c>
      <c r="E11" s="26">
        <v>3</v>
      </c>
      <c r="F11" s="26">
        <v>3</v>
      </c>
      <c r="G11" s="26">
        <v>1</v>
      </c>
      <c r="H11" s="26">
        <v>19</v>
      </c>
      <c r="I11" s="26">
        <v>10</v>
      </c>
      <c r="J11" s="26">
        <v>2</v>
      </c>
      <c r="K11" s="26">
        <v>5</v>
      </c>
      <c r="L11" s="26">
        <v>2</v>
      </c>
      <c r="M11" s="15">
        <f>IF(C11=0,"-",IF(H11=0,"-",(H11-C11)/C11))</f>
        <v>0.11764705882352941</v>
      </c>
      <c r="N11" s="15">
        <f t="shared" ref="N11:Q28" si="0">IF(D11=0,"-",IF(I11=0,"-",(I11-D11)/D11))</f>
        <v>0</v>
      </c>
      <c r="O11" s="15">
        <f t="shared" si="0"/>
        <v>-0.33333333333333331</v>
      </c>
      <c r="P11" s="15">
        <f t="shared" si="0"/>
        <v>0.66666666666666663</v>
      </c>
      <c r="Q11" s="15">
        <f t="shared" si="0"/>
        <v>1</v>
      </c>
    </row>
    <row r="12" spans="2:17" ht="20.100000000000001" customHeight="1" thickBot="1" x14ac:dyDescent="0.25">
      <c r="B12" s="6" t="s">
        <v>3</v>
      </c>
      <c r="C12" s="26">
        <v>1</v>
      </c>
      <c r="D12" s="26">
        <v>1</v>
      </c>
      <c r="E12" s="26">
        <v>0</v>
      </c>
      <c r="F12" s="26">
        <v>0</v>
      </c>
      <c r="G12" s="26">
        <v>0</v>
      </c>
      <c r="H12" s="26">
        <v>1</v>
      </c>
      <c r="I12" s="26">
        <v>0</v>
      </c>
      <c r="J12" s="26">
        <v>0</v>
      </c>
      <c r="K12" s="26">
        <v>0</v>
      </c>
      <c r="L12" s="26">
        <v>1</v>
      </c>
      <c r="M12" s="15">
        <f t="shared" ref="M12:M28" si="1">IF(C12=0,"-",IF(H12=0,"-",(H12-C12)/C12))</f>
        <v>0</v>
      </c>
      <c r="N12" s="15" t="str">
        <f t="shared" si="0"/>
        <v>-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3</v>
      </c>
      <c r="D13" s="26">
        <v>2</v>
      </c>
      <c r="E13" s="26">
        <v>0</v>
      </c>
      <c r="F13" s="26">
        <v>1</v>
      </c>
      <c r="G13" s="26">
        <v>0</v>
      </c>
      <c r="H13" s="26">
        <v>1</v>
      </c>
      <c r="I13" s="26">
        <v>1</v>
      </c>
      <c r="J13" s="26">
        <v>0</v>
      </c>
      <c r="K13" s="26">
        <v>0</v>
      </c>
      <c r="L13" s="26">
        <v>0</v>
      </c>
      <c r="M13" s="15">
        <f t="shared" si="1"/>
        <v>-0.66666666666666663</v>
      </c>
      <c r="N13" s="15">
        <f t="shared" si="0"/>
        <v>-0.5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1</v>
      </c>
      <c r="D14" s="26">
        <v>0</v>
      </c>
      <c r="E14" s="26">
        <v>1</v>
      </c>
      <c r="F14" s="26">
        <v>0</v>
      </c>
      <c r="G14" s="26">
        <v>0</v>
      </c>
      <c r="H14" s="26">
        <v>1</v>
      </c>
      <c r="I14" s="26">
        <v>1</v>
      </c>
      <c r="J14" s="26">
        <v>0</v>
      </c>
      <c r="K14" s="26">
        <v>0</v>
      </c>
      <c r="L14" s="26">
        <v>0</v>
      </c>
      <c r="M14" s="15">
        <f t="shared" si="1"/>
        <v>0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1</v>
      </c>
      <c r="D15" s="26">
        <v>0</v>
      </c>
      <c r="E15" s="26">
        <v>1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15" t="str">
        <f t="shared" si="1"/>
        <v>-</v>
      </c>
      <c r="N15" s="15" t="str">
        <f t="shared" si="0"/>
        <v>-</v>
      </c>
      <c r="O15" s="15" t="str">
        <f t="shared" si="0"/>
        <v>-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2</v>
      </c>
      <c r="D17" s="26">
        <v>0</v>
      </c>
      <c r="E17" s="26">
        <v>0</v>
      </c>
      <c r="F17" s="26">
        <v>1</v>
      </c>
      <c r="G17" s="26">
        <v>1</v>
      </c>
      <c r="H17" s="26">
        <v>1</v>
      </c>
      <c r="I17" s="26">
        <v>0</v>
      </c>
      <c r="J17" s="26">
        <v>1</v>
      </c>
      <c r="K17" s="26">
        <v>0</v>
      </c>
      <c r="L17" s="26">
        <v>0</v>
      </c>
      <c r="M17" s="15">
        <f t="shared" si="1"/>
        <v>-0.5</v>
      </c>
      <c r="N17" s="15" t="str">
        <f t="shared" si="0"/>
        <v>-</v>
      </c>
      <c r="O17" s="15" t="str">
        <f t="shared" si="0"/>
        <v>-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1</v>
      </c>
      <c r="D18" s="26">
        <v>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15" t="str">
        <f t="shared" si="1"/>
        <v>-</v>
      </c>
      <c r="N18" s="15" t="str">
        <f t="shared" si="0"/>
        <v>-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16</v>
      </c>
      <c r="D19" s="26">
        <v>10</v>
      </c>
      <c r="E19" s="26">
        <v>3</v>
      </c>
      <c r="F19" s="26">
        <v>3</v>
      </c>
      <c r="G19" s="26">
        <v>0</v>
      </c>
      <c r="H19" s="26">
        <v>13</v>
      </c>
      <c r="I19" s="26">
        <v>6</v>
      </c>
      <c r="J19" s="26">
        <v>3</v>
      </c>
      <c r="K19" s="26">
        <v>2</v>
      </c>
      <c r="L19" s="26">
        <v>2</v>
      </c>
      <c r="M19" s="15">
        <f t="shared" si="1"/>
        <v>-0.1875</v>
      </c>
      <c r="N19" s="15">
        <f t="shared" si="0"/>
        <v>-0.4</v>
      </c>
      <c r="O19" s="15">
        <f t="shared" si="0"/>
        <v>0</v>
      </c>
      <c r="P19" s="15">
        <f t="shared" si="0"/>
        <v>-0.33333333333333331</v>
      </c>
      <c r="Q19" s="15" t="str">
        <f t="shared" si="0"/>
        <v>-</v>
      </c>
    </row>
    <row r="20" spans="2:17" ht="20.100000000000001" customHeight="1" thickBot="1" x14ac:dyDescent="0.25">
      <c r="B20" s="6" t="s">
        <v>11</v>
      </c>
      <c r="C20" s="26">
        <v>14</v>
      </c>
      <c r="D20" s="26">
        <v>7</v>
      </c>
      <c r="E20" s="26">
        <v>4</v>
      </c>
      <c r="F20" s="26">
        <v>1</v>
      </c>
      <c r="G20" s="26">
        <v>2</v>
      </c>
      <c r="H20" s="26">
        <v>15</v>
      </c>
      <c r="I20" s="26">
        <v>6</v>
      </c>
      <c r="J20" s="26">
        <v>5</v>
      </c>
      <c r="K20" s="26">
        <v>2</v>
      </c>
      <c r="L20" s="26">
        <v>2</v>
      </c>
      <c r="M20" s="15">
        <f t="shared" si="1"/>
        <v>7.1428571428571425E-2</v>
      </c>
      <c r="N20" s="15">
        <f t="shared" si="0"/>
        <v>-0.14285714285714285</v>
      </c>
      <c r="O20" s="15">
        <f t="shared" si="0"/>
        <v>0.25</v>
      </c>
      <c r="P20" s="15">
        <f t="shared" si="0"/>
        <v>1</v>
      </c>
      <c r="Q20" s="15">
        <f t="shared" si="0"/>
        <v>0</v>
      </c>
    </row>
    <row r="21" spans="2:17" ht="20.100000000000001" customHeight="1" thickBot="1" x14ac:dyDescent="0.25">
      <c r="B21" s="6" t="s">
        <v>12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4</v>
      </c>
      <c r="D22" s="26">
        <v>3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15" t="str">
        <f t="shared" si="1"/>
        <v>-</v>
      </c>
      <c r="N22" s="15" t="str">
        <f t="shared" si="0"/>
        <v>-</v>
      </c>
      <c r="O22" s="15" t="str">
        <f t="shared" si="0"/>
        <v>-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11</v>
      </c>
      <c r="D23" s="26">
        <v>6</v>
      </c>
      <c r="E23" s="26">
        <v>1</v>
      </c>
      <c r="F23" s="26">
        <v>3</v>
      </c>
      <c r="G23" s="26">
        <v>1</v>
      </c>
      <c r="H23" s="26">
        <v>8</v>
      </c>
      <c r="I23" s="26">
        <v>6</v>
      </c>
      <c r="J23" s="26">
        <v>2</v>
      </c>
      <c r="K23" s="26">
        <v>0</v>
      </c>
      <c r="L23" s="26">
        <v>0</v>
      </c>
      <c r="M23" s="15">
        <f t="shared" si="1"/>
        <v>-0.27272727272727271</v>
      </c>
      <c r="N23" s="15">
        <f t="shared" si="0"/>
        <v>0</v>
      </c>
      <c r="O23" s="15">
        <f t="shared" si="0"/>
        <v>1</v>
      </c>
      <c r="P23" s="15" t="str">
        <f t="shared" si="0"/>
        <v>-</v>
      </c>
      <c r="Q23" s="15" t="str">
        <f t="shared" si="0"/>
        <v>-</v>
      </c>
    </row>
    <row r="24" spans="2:17" ht="20.100000000000001" customHeight="1" thickBot="1" x14ac:dyDescent="0.25">
      <c r="B24" s="6" t="s">
        <v>15</v>
      </c>
      <c r="C24" s="26">
        <v>1</v>
      </c>
      <c r="D24" s="26">
        <v>0</v>
      </c>
      <c r="E24" s="26">
        <v>0</v>
      </c>
      <c r="F24" s="26">
        <v>0</v>
      </c>
      <c r="G24" s="26">
        <v>1</v>
      </c>
      <c r="H24" s="26">
        <v>2</v>
      </c>
      <c r="I24" s="26">
        <v>0</v>
      </c>
      <c r="J24" s="26">
        <v>1</v>
      </c>
      <c r="K24" s="26">
        <v>0</v>
      </c>
      <c r="L24" s="26">
        <v>1</v>
      </c>
      <c r="M24" s="15">
        <f t="shared" si="1"/>
        <v>1</v>
      </c>
      <c r="N24" s="15" t="str">
        <f t="shared" si="0"/>
        <v>-</v>
      </c>
      <c r="O24" s="15" t="str">
        <f t="shared" si="0"/>
        <v>-</v>
      </c>
      <c r="P24" s="15" t="str">
        <f t="shared" si="0"/>
        <v>-</v>
      </c>
      <c r="Q24" s="15">
        <f t="shared" si="0"/>
        <v>0</v>
      </c>
    </row>
    <row r="25" spans="2:17" ht="20.100000000000001" customHeight="1" thickBot="1" x14ac:dyDescent="0.25">
      <c r="B25" s="6" t="s">
        <v>16</v>
      </c>
      <c r="C25" s="26">
        <v>2</v>
      </c>
      <c r="D25" s="26">
        <v>0</v>
      </c>
      <c r="E25" s="26">
        <v>1</v>
      </c>
      <c r="F25" s="26">
        <v>0</v>
      </c>
      <c r="G25" s="26">
        <v>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15" t="str">
        <f t="shared" si="1"/>
        <v>-</v>
      </c>
      <c r="N25" s="15" t="str">
        <f t="shared" si="0"/>
        <v>-</v>
      </c>
      <c r="O25" s="15" t="str">
        <f t="shared" si="0"/>
        <v>-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3</v>
      </c>
      <c r="D26" s="26">
        <v>1</v>
      </c>
      <c r="E26" s="26">
        <v>1</v>
      </c>
      <c r="F26" s="26">
        <v>0</v>
      </c>
      <c r="G26" s="26">
        <v>1</v>
      </c>
      <c r="H26" s="26">
        <v>4</v>
      </c>
      <c r="I26" s="26">
        <v>3</v>
      </c>
      <c r="J26" s="26">
        <v>1</v>
      </c>
      <c r="K26" s="26">
        <v>0</v>
      </c>
      <c r="L26" s="26">
        <v>0</v>
      </c>
      <c r="M26" s="15">
        <f t="shared" si="1"/>
        <v>0.33333333333333331</v>
      </c>
      <c r="N26" s="15">
        <f t="shared" si="0"/>
        <v>2</v>
      </c>
      <c r="O26" s="15">
        <f t="shared" si="0"/>
        <v>0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1</v>
      </c>
      <c r="K27" s="26">
        <v>0</v>
      </c>
      <c r="L27" s="26">
        <v>1</v>
      </c>
      <c r="M27" s="15" t="str">
        <f t="shared" si="1"/>
        <v>-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77</v>
      </c>
      <c r="D28" s="13">
        <f t="shared" ref="D28:L28" si="2">SUM(D11:D27)</f>
        <v>41</v>
      </c>
      <c r="E28" s="13">
        <f t="shared" si="2"/>
        <v>16</v>
      </c>
      <c r="F28" s="13">
        <f t="shared" si="2"/>
        <v>12</v>
      </c>
      <c r="G28" s="13">
        <f t="shared" si="2"/>
        <v>8</v>
      </c>
      <c r="H28" s="13">
        <f t="shared" si="2"/>
        <v>67</v>
      </c>
      <c r="I28" s="13">
        <f t="shared" si="2"/>
        <v>33</v>
      </c>
      <c r="J28" s="13">
        <f t="shared" si="2"/>
        <v>16</v>
      </c>
      <c r="K28" s="13">
        <f t="shared" si="2"/>
        <v>9</v>
      </c>
      <c r="L28" s="13">
        <f t="shared" si="2"/>
        <v>9</v>
      </c>
      <c r="M28" s="16">
        <f t="shared" si="1"/>
        <v>-0.12987012987012986</v>
      </c>
      <c r="N28" s="16">
        <f t="shared" si="0"/>
        <v>-0.1951219512195122</v>
      </c>
      <c r="O28" s="16">
        <f t="shared" si="0"/>
        <v>0</v>
      </c>
      <c r="P28" s="16">
        <f t="shared" si="0"/>
        <v>-0.25</v>
      </c>
      <c r="Q28" s="16">
        <f t="shared" si="0"/>
        <v>0.125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12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9.12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63"/>
      <c r="C9" s="59" t="s">
        <v>119</v>
      </c>
      <c r="D9" s="59"/>
      <c r="E9" s="59"/>
      <c r="F9" s="59"/>
      <c r="G9" s="59"/>
      <c r="H9" s="59"/>
      <c r="I9" s="59"/>
      <c r="J9" s="39"/>
      <c r="K9" s="58" t="s">
        <v>120</v>
      </c>
      <c r="L9" s="59"/>
      <c r="M9" s="59"/>
      <c r="N9" s="59"/>
      <c r="O9" s="59"/>
      <c r="P9" s="59"/>
      <c r="Q9" s="59"/>
      <c r="R9" s="39"/>
      <c r="S9" s="40" t="s">
        <v>119</v>
      </c>
      <c r="T9" s="40"/>
      <c r="U9" s="40"/>
      <c r="V9" s="40"/>
      <c r="W9" s="40" t="s">
        <v>120</v>
      </c>
      <c r="X9" s="40"/>
      <c r="Y9" s="40"/>
      <c r="Z9" s="40"/>
    </row>
    <row r="10" spans="2:26" ht="44.25" customHeight="1" thickBot="1" x14ac:dyDescent="0.25">
      <c r="B10" s="63"/>
      <c r="C10" s="62" t="s">
        <v>96</v>
      </c>
      <c r="D10" s="61"/>
      <c r="E10" s="61"/>
      <c r="F10" s="61"/>
      <c r="G10" s="61" t="s">
        <v>97</v>
      </c>
      <c r="H10" s="61"/>
      <c r="I10" s="61"/>
      <c r="J10" s="61"/>
      <c r="K10" s="61" t="s">
        <v>96</v>
      </c>
      <c r="L10" s="61"/>
      <c r="M10" s="61"/>
      <c r="N10" s="61"/>
      <c r="O10" s="61" t="s">
        <v>97</v>
      </c>
      <c r="P10" s="61"/>
      <c r="Q10" s="61"/>
      <c r="R10" s="61"/>
      <c r="S10" s="61" t="s">
        <v>98</v>
      </c>
      <c r="T10" s="61"/>
      <c r="U10" s="61"/>
      <c r="V10" s="61"/>
      <c r="W10" s="61"/>
      <c r="X10" s="61"/>
      <c r="Y10" s="61"/>
      <c r="Z10" s="61"/>
    </row>
    <row r="11" spans="2:26" ht="44.25" customHeight="1" thickBot="1" x14ac:dyDescent="0.25">
      <c r="B11" s="63"/>
      <c r="C11" s="11" t="s">
        <v>33</v>
      </c>
      <c r="D11" s="11" t="s">
        <v>93</v>
      </c>
      <c r="E11" s="11" t="s">
        <v>94</v>
      </c>
      <c r="F11" s="11" t="s">
        <v>95</v>
      </c>
      <c r="G11" s="11" t="s">
        <v>33</v>
      </c>
      <c r="H11" s="11" t="s">
        <v>93</v>
      </c>
      <c r="I11" s="11" t="s">
        <v>94</v>
      </c>
      <c r="J11" s="11" t="s">
        <v>95</v>
      </c>
      <c r="K11" s="11" t="s">
        <v>33</v>
      </c>
      <c r="L11" s="11" t="s">
        <v>93</v>
      </c>
      <c r="M11" s="11" t="s">
        <v>94</v>
      </c>
      <c r="N11" s="11" t="s">
        <v>95</v>
      </c>
      <c r="O11" s="11" t="s">
        <v>33</v>
      </c>
      <c r="P11" s="11" t="s">
        <v>93</v>
      </c>
      <c r="Q11" s="11" t="s">
        <v>94</v>
      </c>
      <c r="R11" s="11" t="s">
        <v>95</v>
      </c>
      <c r="S11" s="11" t="s">
        <v>33</v>
      </c>
      <c r="T11" s="11" t="s">
        <v>93</v>
      </c>
      <c r="U11" s="11" t="s">
        <v>94</v>
      </c>
      <c r="V11" s="11" t="s">
        <v>95</v>
      </c>
      <c r="W11" s="11" t="s">
        <v>33</v>
      </c>
      <c r="X11" s="11" t="s">
        <v>93</v>
      </c>
      <c r="Y11" s="11" t="s">
        <v>94</v>
      </c>
      <c r="Z11" s="11" t="s">
        <v>95</v>
      </c>
    </row>
    <row r="12" spans="2:26" ht="20.100000000000001" customHeight="1" thickBot="1" x14ac:dyDescent="0.25">
      <c r="B12" s="5" t="s">
        <v>2</v>
      </c>
      <c r="C12" s="26">
        <v>13</v>
      </c>
      <c r="D12" s="26">
        <v>5</v>
      </c>
      <c r="E12" s="26">
        <v>6</v>
      </c>
      <c r="F12" s="26">
        <v>2</v>
      </c>
      <c r="G12" s="26">
        <v>4</v>
      </c>
      <c r="H12" s="26">
        <v>4</v>
      </c>
      <c r="I12" s="26">
        <v>0</v>
      </c>
      <c r="J12" s="26">
        <v>0</v>
      </c>
      <c r="K12" s="26">
        <v>12</v>
      </c>
      <c r="L12" s="26">
        <v>4</v>
      </c>
      <c r="M12" s="26">
        <v>4</v>
      </c>
      <c r="N12" s="26">
        <v>4</v>
      </c>
      <c r="O12" s="26">
        <v>7</v>
      </c>
      <c r="P12" s="26">
        <v>4</v>
      </c>
      <c r="Q12" s="26">
        <v>3</v>
      </c>
      <c r="R12" s="26">
        <v>0</v>
      </c>
      <c r="S12" s="26">
        <f>SUM(T12:V12)</f>
        <v>17</v>
      </c>
      <c r="T12" s="26">
        <f>SUM(D12,H12)</f>
        <v>9</v>
      </c>
      <c r="U12" s="26">
        <f t="shared" ref="U12:V12" si="0">SUM(E12,I12)</f>
        <v>6</v>
      </c>
      <c r="V12" s="26">
        <f t="shared" si="0"/>
        <v>2</v>
      </c>
      <c r="W12" s="26">
        <f>SUM(X12:Z12)</f>
        <v>19</v>
      </c>
      <c r="X12" s="26">
        <f>SUM(L12,P12)</f>
        <v>8</v>
      </c>
      <c r="Y12" s="26">
        <f t="shared" ref="Y12:Z12" si="1">SUM(M12,Q12)</f>
        <v>7</v>
      </c>
      <c r="Z12" s="26">
        <f t="shared" si="1"/>
        <v>4</v>
      </c>
    </row>
    <row r="13" spans="2:26" ht="20.100000000000001" customHeight="1" thickBot="1" x14ac:dyDescent="0.25">
      <c r="B13" s="6" t="s">
        <v>3</v>
      </c>
      <c r="C13" s="26">
        <v>1</v>
      </c>
      <c r="D13" s="26">
        <v>1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1</v>
      </c>
      <c r="P13" s="26">
        <v>1</v>
      </c>
      <c r="Q13" s="26">
        <v>0</v>
      </c>
      <c r="R13" s="26">
        <v>0</v>
      </c>
      <c r="S13" s="26">
        <f t="shared" ref="S13:S28" si="2">SUM(T13:V13)</f>
        <v>1</v>
      </c>
      <c r="T13" s="26">
        <f t="shared" ref="T13:T28" si="3">SUM(D13,H13)</f>
        <v>1</v>
      </c>
      <c r="U13" s="26">
        <f t="shared" ref="U13:U28" si="4">SUM(E13,I13)</f>
        <v>0</v>
      </c>
      <c r="V13" s="26">
        <f t="shared" ref="V13:V28" si="5">SUM(F13,J13)</f>
        <v>0</v>
      </c>
      <c r="W13" s="26">
        <f t="shared" ref="W13:W28" si="6">SUM(X13:Z13)</f>
        <v>1</v>
      </c>
      <c r="X13" s="26">
        <f t="shared" ref="X13:X28" si="7">SUM(L13,P13)</f>
        <v>1</v>
      </c>
      <c r="Y13" s="26">
        <f t="shared" ref="Y13:Y28" si="8">SUM(M13,Q13)</f>
        <v>0</v>
      </c>
      <c r="Z13" s="26">
        <f t="shared" ref="Z13:Z28" si="9">SUM(N13,R13)</f>
        <v>0</v>
      </c>
    </row>
    <row r="14" spans="2:26" ht="20.100000000000001" customHeight="1" thickBot="1" x14ac:dyDescent="0.25">
      <c r="B14" s="6" t="s">
        <v>4</v>
      </c>
      <c r="C14" s="26">
        <v>2</v>
      </c>
      <c r="D14" s="26">
        <v>0</v>
      </c>
      <c r="E14" s="26">
        <v>2</v>
      </c>
      <c r="F14" s="26">
        <v>0</v>
      </c>
      <c r="G14" s="26">
        <v>1</v>
      </c>
      <c r="H14" s="26">
        <v>1</v>
      </c>
      <c r="I14" s="26">
        <v>0</v>
      </c>
      <c r="J14" s="26">
        <v>0</v>
      </c>
      <c r="K14" s="26">
        <v>1</v>
      </c>
      <c r="L14" s="26">
        <v>1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f t="shared" si="2"/>
        <v>3</v>
      </c>
      <c r="T14" s="26">
        <f t="shared" si="3"/>
        <v>1</v>
      </c>
      <c r="U14" s="26">
        <f t="shared" si="4"/>
        <v>2</v>
      </c>
      <c r="V14" s="26">
        <f t="shared" si="5"/>
        <v>0</v>
      </c>
      <c r="W14" s="26">
        <f t="shared" si="6"/>
        <v>1</v>
      </c>
      <c r="X14" s="26">
        <f t="shared" si="7"/>
        <v>1</v>
      </c>
      <c r="Y14" s="26">
        <f t="shared" si="8"/>
        <v>0</v>
      </c>
      <c r="Z14" s="26">
        <f t="shared" si="9"/>
        <v>0</v>
      </c>
    </row>
    <row r="15" spans="2:26" ht="20.100000000000001" customHeight="1" thickBot="1" x14ac:dyDescent="0.25">
      <c r="B15" s="6" t="s">
        <v>5</v>
      </c>
      <c r="C15" s="26">
        <v>1</v>
      </c>
      <c r="D15" s="26">
        <v>0</v>
      </c>
      <c r="E15" s="26">
        <v>1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1</v>
      </c>
      <c r="L15" s="26">
        <v>1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f t="shared" si="2"/>
        <v>1</v>
      </c>
      <c r="T15" s="26">
        <f t="shared" si="3"/>
        <v>0</v>
      </c>
      <c r="U15" s="26">
        <f t="shared" si="4"/>
        <v>1</v>
      </c>
      <c r="V15" s="26">
        <f t="shared" si="5"/>
        <v>0</v>
      </c>
      <c r="W15" s="26">
        <f t="shared" si="6"/>
        <v>1</v>
      </c>
      <c r="X15" s="26">
        <f t="shared" si="7"/>
        <v>1</v>
      </c>
      <c r="Y15" s="26">
        <f t="shared" si="8"/>
        <v>0</v>
      </c>
      <c r="Z15" s="26">
        <f t="shared" si="9"/>
        <v>0</v>
      </c>
    </row>
    <row r="16" spans="2:26" ht="20.100000000000001" customHeight="1" thickBot="1" x14ac:dyDescent="0.25">
      <c r="B16" s="6" t="s">
        <v>6</v>
      </c>
      <c r="C16" s="26">
        <v>1</v>
      </c>
      <c r="D16" s="26">
        <v>1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f t="shared" si="2"/>
        <v>1</v>
      </c>
      <c r="T16" s="26">
        <f t="shared" si="3"/>
        <v>1</v>
      </c>
      <c r="U16" s="26">
        <f t="shared" si="4"/>
        <v>0</v>
      </c>
      <c r="V16" s="26">
        <f t="shared" si="5"/>
        <v>0</v>
      </c>
      <c r="W16" s="26">
        <f t="shared" si="6"/>
        <v>0</v>
      </c>
      <c r="X16" s="26">
        <f t="shared" si="7"/>
        <v>0</v>
      </c>
      <c r="Y16" s="26">
        <f t="shared" si="8"/>
        <v>0</v>
      </c>
      <c r="Z16" s="26">
        <f t="shared" si="9"/>
        <v>0</v>
      </c>
    </row>
    <row r="17" spans="2:26" ht="20.100000000000001" customHeight="1" thickBot="1" x14ac:dyDescent="0.25">
      <c r="B17" s="6" t="s">
        <v>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f t="shared" si="2"/>
        <v>0</v>
      </c>
      <c r="T17" s="26">
        <f t="shared" si="3"/>
        <v>0</v>
      </c>
      <c r="U17" s="26">
        <f t="shared" si="4"/>
        <v>0</v>
      </c>
      <c r="V17" s="26">
        <f t="shared" si="5"/>
        <v>0</v>
      </c>
      <c r="W17" s="26">
        <f t="shared" si="6"/>
        <v>0</v>
      </c>
      <c r="X17" s="26">
        <f t="shared" si="7"/>
        <v>0</v>
      </c>
      <c r="Y17" s="26">
        <f t="shared" si="8"/>
        <v>0</v>
      </c>
      <c r="Z17" s="26">
        <f t="shared" si="9"/>
        <v>0</v>
      </c>
    </row>
    <row r="18" spans="2:26" ht="20.100000000000001" customHeight="1" thickBot="1" x14ac:dyDescent="0.25">
      <c r="B18" s="6" t="s">
        <v>8</v>
      </c>
      <c r="C18" s="26">
        <v>0</v>
      </c>
      <c r="D18" s="26">
        <v>0</v>
      </c>
      <c r="E18" s="26">
        <v>0</v>
      </c>
      <c r="F18" s="26">
        <v>0</v>
      </c>
      <c r="G18" s="26">
        <v>2</v>
      </c>
      <c r="H18" s="26">
        <v>2</v>
      </c>
      <c r="I18" s="26">
        <v>0</v>
      </c>
      <c r="J18" s="26">
        <v>0</v>
      </c>
      <c r="K18" s="26">
        <v>1</v>
      </c>
      <c r="L18" s="26">
        <v>1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f t="shared" si="2"/>
        <v>2</v>
      </c>
      <c r="T18" s="26">
        <f t="shared" si="3"/>
        <v>2</v>
      </c>
      <c r="U18" s="26">
        <f t="shared" si="4"/>
        <v>0</v>
      </c>
      <c r="V18" s="26">
        <f t="shared" si="5"/>
        <v>0</v>
      </c>
      <c r="W18" s="26">
        <f t="shared" si="6"/>
        <v>1</v>
      </c>
      <c r="X18" s="26">
        <f t="shared" si="7"/>
        <v>1</v>
      </c>
      <c r="Y18" s="26">
        <f t="shared" si="8"/>
        <v>0</v>
      </c>
      <c r="Z18" s="26">
        <f t="shared" si="9"/>
        <v>0</v>
      </c>
    </row>
    <row r="19" spans="2:26" ht="20.100000000000001" customHeight="1" thickBot="1" x14ac:dyDescent="0.25">
      <c r="B19" s="6" t="s">
        <v>9</v>
      </c>
      <c r="C19" s="26">
        <v>1</v>
      </c>
      <c r="D19" s="26">
        <v>0</v>
      </c>
      <c r="E19" s="26">
        <v>1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f t="shared" si="2"/>
        <v>1</v>
      </c>
      <c r="T19" s="26">
        <f t="shared" si="3"/>
        <v>0</v>
      </c>
      <c r="U19" s="26">
        <f t="shared" si="4"/>
        <v>1</v>
      </c>
      <c r="V19" s="26">
        <f t="shared" si="5"/>
        <v>0</v>
      </c>
      <c r="W19" s="26">
        <f t="shared" si="6"/>
        <v>0</v>
      </c>
      <c r="X19" s="26">
        <f t="shared" si="7"/>
        <v>0</v>
      </c>
      <c r="Y19" s="26">
        <f t="shared" si="8"/>
        <v>0</v>
      </c>
      <c r="Z19" s="26">
        <f t="shared" si="9"/>
        <v>0</v>
      </c>
    </row>
    <row r="20" spans="2:26" ht="20.100000000000001" customHeight="1" thickBot="1" x14ac:dyDescent="0.25">
      <c r="B20" s="6" t="s">
        <v>10</v>
      </c>
      <c r="C20" s="26">
        <v>13</v>
      </c>
      <c r="D20" s="26">
        <v>5</v>
      </c>
      <c r="E20" s="26">
        <v>3</v>
      </c>
      <c r="F20" s="26">
        <v>5</v>
      </c>
      <c r="G20" s="26">
        <v>3</v>
      </c>
      <c r="H20" s="26">
        <v>1</v>
      </c>
      <c r="I20" s="26">
        <v>2</v>
      </c>
      <c r="J20" s="26">
        <v>0</v>
      </c>
      <c r="K20" s="26">
        <v>9</v>
      </c>
      <c r="L20" s="26">
        <v>3</v>
      </c>
      <c r="M20" s="26">
        <v>1</v>
      </c>
      <c r="N20" s="26">
        <v>5</v>
      </c>
      <c r="O20" s="26">
        <v>4</v>
      </c>
      <c r="P20" s="26">
        <v>3</v>
      </c>
      <c r="Q20" s="26">
        <v>1</v>
      </c>
      <c r="R20" s="26">
        <v>0</v>
      </c>
      <c r="S20" s="26">
        <f t="shared" si="2"/>
        <v>16</v>
      </c>
      <c r="T20" s="26">
        <f t="shared" si="3"/>
        <v>6</v>
      </c>
      <c r="U20" s="26">
        <f t="shared" si="4"/>
        <v>5</v>
      </c>
      <c r="V20" s="26">
        <f t="shared" si="5"/>
        <v>5</v>
      </c>
      <c r="W20" s="26">
        <f t="shared" si="6"/>
        <v>13</v>
      </c>
      <c r="X20" s="26">
        <f t="shared" si="7"/>
        <v>6</v>
      </c>
      <c r="Y20" s="26">
        <f t="shared" si="8"/>
        <v>2</v>
      </c>
      <c r="Z20" s="26">
        <f t="shared" si="9"/>
        <v>5</v>
      </c>
    </row>
    <row r="21" spans="2:26" ht="20.100000000000001" customHeight="1" thickBot="1" x14ac:dyDescent="0.25">
      <c r="B21" s="6" t="s">
        <v>11</v>
      </c>
      <c r="C21" s="26">
        <v>11</v>
      </c>
      <c r="D21" s="26">
        <v>7</v>
      </c>
      <c r="E21" s="26">
        <v>2</v>
      </c>
      <c r="F21" s="26">
        <v>2</v>
      </c>
      <c r="G21" s="26">
        <v>3</v>
      </c>
      <c r="H21" s="26">
        <v>1</v>
      </c>
      <c r="I21" s="26">
        <v>2</v>
      </c>
      <c r="J21" s="26">
        <v>0</v>
      </c>
      <c r="K21" s="26">
        <v>11</v>
      </c>
      <c r="L21" s="26">
        <v>3</v>
      </c>
      <c r="M21" s="26">
        <v>4</v>
      </c>
      <c r="N21" s="26">
        <v>4</v>
      </c>
      <c r="O21" s="26">
        <v>4</v>
      </c>
      <c r="P21" s="26">
        <v>0</v>
      </c>
      <c r="Q21" s="26">
        <v>4</v>
      </c>
      <c r="R21" s="26">
        <v>0</v>
      </c>
      <c r="S21" s="26">
        <f t="shared" si="2"/>
        <v>14</v>
      </c>
      <c r="T21" s="26">
        <f t="shared" si="3"/>
        <v>8</v>
      </c>
      <c r="U21" s="26">
        <f t="shared" si="4"/>
        <v>4</v>
      </c>
      <c r="V21" s="26">
        <f t="shared" si="5"/>
        <v>2</v>
      </c>
      <c r="W21" s="26">
        <f t="shared" si="6"/>
        <v>15</v>
      </c>
      <c r="X21" s="26">
        <f t="shared" si="7"/>
        <v>3</v>
      </c>
      <c r="Y21" s="26">
        <f t="shared" si="8"/>
        <v>8</v>
      </c>
      <c r="Z21" s="26">
        <f t="shared" si="9"/>
        <v>4</v>
      </c>
    </row>
    <row r="22" spans="2:26" ht="20.100000000000001" customHeight="1" thickBot="1" x14ac:dyDescent="0.25">
      <c r="B22" s="6" t="s">
        <v>12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f t="shared" si="2"/>
        <v>0</v>
      </c>
      <c r="T22" s="26">
        <f t="shared" si="3"/>
        <v>0</v>
      </c>
      <c r="U22" s="26">
        <f t="shared" si="4"/>
        <v>0</v>
      </c>
      <c r="V22" s="26">
        <f t="shared" si="5"/>
        <v>0</v>
      </c>
      <c r="W22" s="26">
        <f t="shared" si="6"/>
        <v>0</v>
      </c>
      <c r="X22" s="26">
        <f t="shared" si="7"/>
        <v>0</v>
      </c>
      <c r="Y22" s="26">
        <f t="shared" si="8"/>
        <v>0</v>
      </c>
      <c r="Z22" s="26">
        <f t="shared" si="9"/>
        <v>0</v>
      </c>
    </row>
    <row r="23" spans="2:26" ht="20.100000000000001" customHeight="1" thickBot="1" x14ac:dyDescent="0.25">
      <c r="B23" s="6" t="s">
        <v>13</v>
      </c>
      <c r="C23" s="26">
        <v>4</v>
      </c>
      <c r="D23" s="26">
        <v>3</v>
      </c>
      <c r="E23" s="26">
        <v>1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f t="shared" si="2"/>
        <v>4</v>
      </c>
      <c r="T23" s="26">
        <f t="shared" si="3"/>
        <v>3</v>
      </c>
      <c r="U23" s="26">
        <f t="shared" si="4"/>
        <v>1</v>
      </c>
      <c r="V23" s="26">
        <f t="shared" si="5"/>
        <v>0</v>
      </c>
      <c r="W23" s="26">
        <f t="shared" si="6"/>
        <v>0</v>
      </c>
      <c r="X23" s="26">
        <f t="shared" si="7"/>
        <v>0</v>
      </c>
      <c r="Y23" s="26">
        <f t="shared" si="8"/>
        <v>0</v>
      </c>
      <c r="Z23" s="26">
        <f t="shared" si="9"/>
        <v>0</v>
      </c>
    </row>
    <row r="24" spans="2:26" ht="20.100000000000001" customHeight="1" thickBot="1" x14ac:dyDescent="0.25">
      <c r="B24" s="6" t="s">
        <v>14</v>
      </c>
      <c r="C24" s="26">
        <v>6</v>
      </c>
      <c r="D24" s="26">
        <v>4</v>
      </c>
      <c r="E24" s="26">
        <v>0</v>
      </c>
      <c r="F24" s="26">
        <v>2</v>
      </c>
      <c r="G24" s="26">
        <v>2</v>
      </c>
      <c r="H24" s="26">
        <v>1</v>
      </c>
      <c r="I24" s="26">
        <v>1</v>
      </c>
      <c r="J24" s="26">
        <v>0</v>
      </c>
      <c r="K24" s="26">
        <v>8</v>
      </c>
      <c r="L24" s="26">
        <v>7</v>
      </c>
      <c r="M24" s="26">
        <v>1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f t="shared" si="2"/>
        <v>8</v>
      </c>
      <c r="T24" s="26">
        <f t="shared" si="3"/>
        <v>5</v>
      </c>
      <c r="U24" s="26">
        <f t="shared" si="4"/>
        <v>1</v>
      </c>
      <c r="V24" s="26">
        <f t="shared" si="5"/>
        <v>2</v>
      </c>
      <c r="W24" s="26">
        <f t="shared" si="6"/>
        <v>8</v>
      </c>
      <c r="X24" s="26">
        <f t="shared" si="7"/>
        <v>7</v>
      </c>
      <c r="Y24" s="26">
        <f t="shared" si="8"/>
        <v>1</v>
      </c>
      <c r="Z24" s="26">
        <f t="shared" si="9"/>
        <v>0</v>
      </c>
    </row>
    <row r="25" spans="2:26" ht="20.100000000000001" customHeight="1" thickBot="1" x14ac:dyDescent="0.25">
      <c r="B25" s="6" t="s">
        <v>15</v>
      </c>
      <c r="C25" s="26">
        <v>0</v>
      </c>
      <c r="D25" s="26">
        <v>0</v>
      </c>
      <c r="E25" s="26">
        <v>0</v>
      </c>
      <c r="F25" s="26">
        <v>0</v>
      </c>
      <c r="G25" s="26">
        <v>1</v>
      </c>
      <c r="H25" s="26">
        <v>1</v>
      </c>
      <c r="I25" s="26">
        <v>0</v>
      </c>
      <c r="J25" s="26">
        <v>0</v>
      </c>
      <c r="K25" s="26">
        <v>1</v>
      </c>
      <c r="L25" s="26">
        <v>1</v>
      </c>
      <c r="M25" s="26">
        <v>0</v>
      </c>
      <c r="N25" s="26">
        <v>0</v>
      </c>
      <c r="O25" s="26">
        <v>1</v>
      </c>
      <c r="P25" s="26">
        <v>1</v>
      </c>
      <c r="Q25" s="26">
        <v>0</v>
      </c>
      <c r="R25" s="26">
        <v>0</v>
      </c>
      <c r="S25" s="26">
        <f t="shared" si="2"/>
        <v>1</v>
      </c>
      <c r="T25" s="26">
        <f t="shared" si="3"/>
        <v>1</v>
      </c>
      <c r="U25" s="26">
        <f t="shared" si="4"/>
        <v>0</v>
      </c>
      <c r="V25" s="26">
        <f t="shared" si="5"/>
        <v>0</v>
      </c>
      <c r="W25" s="26">
        <f t="shared" si="6"/>
        <v>2</v>
      </c>
      <c r="X25" s="26">
        <f t="shared" si="7"/>
        <v>2</v>
      </c>
      <c r="Y25" s="26">
        <f t="shared" si="8"/>
        <v>0</v>
      </c>
      <c r="Z25" s="26">
        <f t="shared" si="9"/>
        <v>0</v>
      </c>
    </row>
    <row r="26" spans="2:26" ht="20.100000000000001" customHeight="1" thickBot="1" x14ac:dyDescent="0.25">
      <c r="B26" s="6" t="s">
        <v>16</v>
      </c>
      <c r="C26" s="26">
        <v>1</v>
      </c>
      <c r="D26" s="26">
        <v>1</v>
      </c>
      <c r="E26" s="26">
        <v>0</v>
      </c>
      <c r="F26" s="26">
        <v>0</v>
      </c>
      <c r="G26" s="26">
        <v>1</v>
      </c>
      <c r="H26" s="26">
        <v>1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f t="shared" si="2"/>
        <v>2</v>
      </c>
      <c r="T26" s="26">
        <f t="shared" si="3"/>
        <v>2</v>
      </c>
      <c r="U26" s="26">
        <f t="shared" si="4"/>
        <v>0</v>
      </c>
      <c r="V26" s="26">
        <f t="shared" si="5"/>
        <v>0</v>
      </c>
      <c r="W26" s="26">
        <f t="shared" si="6"/>
        <v>0</v>
      </c>
      <c r="X26" s="26">
        <f t="shared" si="7"/>
        <v>0</v>
      </c>
      <c r="Y26" s="26">
        <f t="shared" si="8"/>
        <v>0</v>
      </c>
      <c r="Z26" s="26">
        <f t="shared" si="9"/>
        <v>0</v>
      </c>
    </row>
    <row r="27" spans="2:26" ht="20.100000000000001" customHeight="1" thickBot="1" x14ac:dyDescent="0.25">
      <c r="B27" s="7" t="s">
        <v>17</v>
      </c>
      <c r="C27" s="26">
        <v>2</v>
      </c>
      <c r="D27" s="26">
        <v>2</v>
      </c>
      <c r="E27" s="26">
        <v>0</v>
      </c>
      <c r="F27" s="26">
        <v>0</v>
      </c>
      <c r="G27" s="26">
        <v>1</v>
      </c>
      <c r="H27" s="26">
        <v>1</v>
      </c>
      <c r="I27" s="26">
        <v>0</v>
      </c>
      <c r="J27" s="26">
        <v>0</v>
      </c>
      <c r="K27" s="26">
        <v>3</v>
      </c>
      <c r="L27" s="26">
        <v>2</v>
      </c>
      <c r="M27" s="26">
        <v>1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f t="shared" si="2"/>
        <v>3</v>
      </c>
      <c r="T27" s="26">
        <f t="shared" si="3"/>
        <v>3</v>
      </c>
      <c r="U27" s="26">
        <f t="shared" si="4"/>
        <v>0</v>
      </c>
      <c r="V27" s="26">
        <f t="shared" si="5"/>
        <v>0</v>
      </c>
      <c r="W27" s="26">
        <f t="shared" si="6"/>
        <v>3</v>
      </c>
      <c r="X27" s="26">
        <f t="shared" si="7"/>
        <v>2</v>
      </c>
      <c r="Y27" s="26">
        <f t="shared" si="8"/>
        <v>1</v>
      </c>
      <c r="Z27" s="26">
        <f t="shared" si="9"/>
        <v>0</v>
      </c>
    </row>
    <row r="28" spans="2:26" ht="20.100000000000001" customHeight="1" thickBot="1" x14ac:dyDescent="0.25">
      <c r="B28" s="8" t="s">
        <v>18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1</v>
      </c>
      <c r="L28" s="26">
        <v>1</v>
      </c>
      <c r="M28" s="26">
        <v>0</v>
      </c>
      <c r="N28" s="26">
        <v>0</v>
      </c>
      <c r="O28" s="26">
        <v>1</v>
      </c>
      <c r="P28" s="26">
        <v>1</v>
      </c>
      <c r="Q28" s="26">
        <v>0</v>
      </c>
      <c r="R28" s="26">
        <v>0</v>
      </c>
      <c r="S28" s="26">
        <f t="shared" si="2"/>
        <v>0</v>
      </c>
      <c r="T28" s="26">
        <f t="shared" si="3"/>
        <v>0</v>
      </c>
      <c r="U28" s="26">
        <f t="shared" si="4"/>
        <v>0</v>
      </c>
      <c r="V28" s="26">
        <f t="shared" si="5"/>
        <v>0</v>
      </c>
      <c r="W28" s="26">
        <f t="shared" si="6"/>
        <v>2</v>
      </c>
      <c r="X28" s="26">
        <f t="shared" si="7"/>
        <v>2</v>
      </c>
      <c r="Y28" s="26">
        <f t="shared" si="8"/>
        <v>0</v>
      </c>
      <c r="Z28" s="26">
        <f t="shared" si="9"/>
        <v>0</v>
      </c>
    </row>
    <row r="29" spans="2:26" ht="20.100000000000001" customHeight="1" thickBot="1" x14ac:dyDescent="0.25">
      <c r="B29" s="9" t="s">
        <v>33</v>
      </c>
      <c r="C29" s="13">
        <f>SUM(C12:C28)</f>
        <v>56</v>
      </c>
      <c r="D29" s="13">
        <f t="shared" ref="D29:R29" si="10">SUM(D12:D28)</f>
        <v>29</v>
      </c>
      <c r="E29" s="13">
        <f t="shared" si="10"/>
        <v>16</v>
      </c>
      <c r="F29" s="13">
        <f t="shared" si="10"/>
        <v>11</v>
      </c>
      <c r="G29" s="13">
        <f t="shared" si="10"/>
        <v>18</v>
      </c>
      <c r="H29" s="13">
        <f t="shared" si="10"/>
        <v>13</v>
      </c>
      <c r="I29" s="13">
        <f t="shared" si="10"/>
        <v>5</v>
      </c>
      <c r="J29" s="13">
        <f t="shared" si="10"/>
        <v>0</v>
      </c>
      <c r="K29" s="13">
        <f t="shared" si="10"/>
        <v>48</v>
      </c>
      <c r="L29" s="13">
        <f t="shared" si="10"/>
        <v>24</v>
      </c>
      <c r="M29" s="13">
        <f t="shared" si="10"/>
        <v>11</v>
      </c>
      <c r="N29" s="13">
        <f t="shared" si="10"/>
        <v>13</v>
      </c>
      <c r="O29" s="13">
        <f t="shared" si="10"/>
        <v>18</v>
      </c>
      <c r="P29" s="13">
        <f t="shared" si="10"/>
        <v>10</v>
      </c>
      <c r="Q29" s="13">
        <f t="shared" si="10"/>
        <v>8</v>
      </c>
      <c r="R29" s="13">
        <f t="shared" si="10"/>
        <v>0</v>
      </c>
      <c r="S29" s="13">
        <f>SUM(S12:S28)</f>
        <v>74</v>
      </c>
      <c r="T29" s="13">
        <f t="shared" ref="T29:Z29" si="11">SUM(T12:T28)</f>
        <v>42</v>
      </c>
      <c r="U29" s="13">
        <f t="shared" si="11"/>
        <v>21</v>
      </c>
      <c r="V29" s="13">
        <f t="shared" si="11"/>
        <v>11</v>
      </c>
      <c r="W29" s="13">
        <f t="shared" si="11"/>
        <v>66</v>
      </c>
      <c r="X29" s="13">
        <f t="shared" si="11"/>
        <v>34</v>
      </c>
      <c r="Y29" s="13">
        <f t="shared" si="11"/>
        <v>19</v>
      </c>
      <c r="Z29" s="13">
        <f t="shared" si="11"/>
        <v>13</v>
      </c>
    </row>
    <row r="30" spans="2:26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3" spans="2:14" ht="44.25" customHeight="1" thickBot="1" x14ac:dyDescent="0.25">
      <c r="B33" s="20"/>
      <c r="C33" s="40" t="s">
        <v>122</v>
      </c>
      <c r="D33" s="40"/>
      <c r="E33" s="40"/>
      <c r="F33" s="40"/>
      <c r="G33" s="40" t="s">
        <v>122</v>
      </c>
      <c r="H33" s="40"/>
      <c r="I33" s="40"/>
      <c r="J33" s="40"/>
      <c r="K33" s="40" t="s">
        <v>122</v>
      </c>
      <c r="L33" s="40"/>
      <c r="M33" s="40"/>
      <c r="N33" s="40"/>
    </row>
    <row r="34" spans="2:14" ht="44.25" customHeight="1" thickBot="1" x14ac:dyDescent="0.25">
      <c r="B34" s="20"/>
      <c r="C34" s="62" t="s">
        <v>99</v>
      </c>
      <c r="D34" s="61"/>
      <c r="E34" s="61"/>
      <c r="F34" s="61"/>
      <c r="G34" s="62" t="s">
        <v>101</v>
      </c>
      <c r="H34" s="61"/>
      <c r="I34" s="61"/>
      <c r="J34" s="61"/>
      <c r="K34" s="62" t="s">
        <v>100</v>
      </c>
      <c r="L34" s="61"/>
      <c r="M34" s="61"/>
      <c r="N34" s="61"/>
    </row>
    <row r="35" spans="2:14" ht="44.25" customHeight="1" thickBot="1" x14ac:dyDescent="0.25">
      <c r="B35" s="20"/>
      <c r="C35" s="17" t="s">
        <v>33</v>
      </c>
      <c r="D35" s="17" t="s">
        <v>93</v>
      </c>
      <c r="E35" s="17" t="s">
        <v>94</v>
      </c>
      <c r="F35" s="17" t="s">
        <v>95</v>
      </c>
      <c r="G35" s="17" t="s">
        <v>33</v>
      </c>
      <c r="H35" s="17" t="s">
        <v>93</v>
      </c>
      <c r="I35" s="17" t="s">
        <v>94</v>
      </c>
      <c r="J35" s="17" t="s">
        <v>95</v>
      </c>
      <c r="K35" s="17" t="s">
        <v>33</v>
      </c>
      <c r="L35" s="17" t="s">
        <v>93</v>
      </c>
      <c r="M35" s="17" t="s">
        <v>94</v>
      </c>
      <c r="N35" s="17" t="s">
        <v>95</v>
      </c>
    </row>
    <row r="36" spans="2:14" ht="20.100000000000001" customHeight="1" thickBot="1" x14ac:dyDescent="0.25">
      <c r="B36" s="5" t="s">
        <v>2</v>
      </c>
      <c r="C36" s="15">
        <f t="shared" ref="C36:J36" si="12">IF(C12=0,"-",IF(K12=0,"-",(K12-C12)/C12))</f>
        <v>-7.6923076923076927E-2</v>
      </c>
      <c r="D36" s="15">
        <f t="shared" si="12"/>
        <v>-0.2</v>
      </c>
      <c r="E36" s="15">
        <f t="shared" si="12"/>
        <v>-0.33333333333333331</v>
      </c>
      <c r="F36" s="15">
        <f t="shared" si="12"/>
        <v>1</v>
      </c>
      <c r="G36" s="15">
        <f t="shared" si="12"/>
        <v>0.75</v>
      </c>
      <c r="H36" s="15">
        <f t="shared" si="12"/>
        <v>0</v>
      </c>
      <c r="I36" s="15" t="str">
        <f t="shared" si="12"/>
        <v>-</v>
      </c>
      <c r="J36" s="15" t="str">
        <f t="shared" si="12"/>
        <v>-</v>
      </c>
      <c r="K36" s="15">
        <f>IF(S12=0,"-",IF(W12=0,"-",(W12-S12)/S12))</f>
        <v>0.11764705882352941</v>
      </c>
      <c r="L36" s="15">
        <f>IF(T12=0,"-",IF(X12=0,"-",(X12-T12)/T12))</f>
        <v>-0.1111111111111111</v>
      </c>
      <c r="M36" s="15">
        <f>IF(U12=0,"-",IF(Y12=0,"-",(Y12-U12)/U12))</f>
        <v>0.16666666666666666</v>
      </c>
      <c r="N36" s="15">
        <f>IF(V12=0,"-",IF(Z12=0,"-",(Z12-V12)/V12))</f>
        <v>1</v>
      </c>
    </row>
    <row r="37" spans="2:14" ht="20.100000000000001" customHeight="1" thickBot="1" x14ac:dyDescent="0.25">
      <c r="B37" s="6" t="s">
        <v>3</v>
      </c>
      <c r="C37" s="15" t="str">
        <f t="shared" ref="C37:J37" si="13">IF(C13=0,"-",IF(K13=0,"-",(K13-C13)/C13))</f>
        <v>-</v>
      </c>
      <c r="D37" s="15" t="str">
        <f t="shared" si="13"/>
        <v>-</v>
      </c>
      <c r="E37" s="15" t="str">
        <f t="shared" si="13"/>
        <v>-</v>
      </c>
      <c r="F37" s="15" t="str">
        <f t="shared" si="13"/>
        <v>-</v>
      </c>
      <c r="G37" s="15" t="str">
        <f t="shared" si="13"/>
        <v>-</v>
      </c>
      <c r="H37" s="15" t="str">
        <f t="shared" si="13"/>
        <v>-</v>
      </c>
      <c r="I37" s="15" t="str">
        <f t="shared" si="13"/>
        <v>-</v>
      </c>
      <c r="J37" s="15" t="str">
        <f t="shared" si="13"/>
        <v>-</v>
      </c>
      <c r="K37" s="15">
        <f t="shared" ref="K37:N37" si="14">IF(S13=0,"-",IF(W13=0,"-",(W13-S13)/S13))</f>
        <v>0</v>
      </c>
      <c r="L37" s="15">
        <f t="shared" si="14"/>
        <v>0</v>
      </c>
      <c r="M37" s="15" t="str">
        <f t="shared" si="14"/>
        <v>-</v>
      </c>
      <c r="N37" s="15" t="str">
        <f t="shared" si="14"/>
        <v>-</v>
      </c>
    </row>
    <row r="38" spans="2:14" ht="20.100000000000001" customHeight="1" thickBot="1" x14ac:dyDescent="0.25">
      <c r="B38" s="6" t="s">
        <v>4</v>
      </c>
      <c r="C38" s="15">
        <f t="shared" ref="C38:J38" si="15">IF(C14=0,"-",IF(K14=0,"-",(K14-C14)/C14))</f>
        <v>-0.5</v>
      </c>
      <c r="D38" s="15" t="str">
        <f t="shared" si="15"/>
        <v>-</v>
      </c>
      <c r="E38" s="15" t="str">
        <f t="shared" si="15"/>
        <v>-</v>
      </c>
      <c r="F38" s="15" t="str">
        <f t="shared" si="15"/>
        <v>-</v>
      </c>
      <c r="G38" s="15" t="str">
        <f t="shared" si="15"/>
        <v>-</v>
      </c>
      <c r="H38" s="15" t="str">
        <f t="shared" si="15"/>
        <v>-</v>
      </c>
      <c r="I38" s="15" t="str">
        <f t="shared" si="15"/>
        <v>-</v>
      </c>
      <c r="J38" s="15" t="str">
        <f t="shared" si="15"/>
        <v>-</v>
      </c>
      <c r="K38" s="15">
        <f t="shared" ref="K38:N38" si="16">IF(S14=0,"-",IF(W14=0,"-",(W14-S14)/S14))</f>
        <v>-0.66666666666666663</v>
      </c>
      <c r="L38" s="15">
        <f t="shared" si="16"/>
        <v>0</v>
      </c>
      <c r="M38" s="15" t="str">
        <f t="shared" si="16"/>
        <v>-</v>
      </c>
      <c r="N38" s="15" t="str">
        <f t="shared" si="16"/>
        <v>-</v>
      </c>
    </row>
    <row r="39" spans="2:14" ht="20.100000000000001" customHeight="1" thickBot="1" x14ac:dyDescent="0.25">
      <c r="B39" s="6" t="s">
        <v>5</v>
      </c>
      <c r="C39" s="15">
        <f t="shared" ref="C39:J39" si="17">IF(C15=0,"-",IF(K15=0,"-",(K15-C15)/C15))</f>
        <v>0</v>
      </c>
      <c r="D39" s="15" t="str">
        <f t="shared" si="17"/>
        <v>-</v>
      </c>
      <c r="E39" s="15" t="str">
        <f t="shared" si="17"/>
        <v>-</v>
      </c>
      <c r="F39" s="15" t="str">
        <f t="shared" si="17"/>
        <v>-</v>
      </c>
      <c r="G39" s="15" t="str">
        <f t="shared" si="17"/>
        <v>-</v>
      </c>
      <c r="H39" s="15" t="str">
        <f t="shared" si="17"/>
        <v>-</v>
      </c>
      <c r="I39" s="15" t="str">
        <f t="shared" si="17"/>
        <v>-</v>
      </c>
      <c r="J39" s="15" t="str">
        <f t="shared" si="17"/>
        <v>-</v>
      </c>
      <c r="K39" s="15">
        <f t="shared" ref="K39:N39" si="18">IF(S15=0,"-",IF(W15=0,"-",(W15-S15)/S15))</f>
        <v>0</v>
      </c>
      <c r="L39" s="15" t="str">
        <f t="shared" si="18"/>
        <v>-</v>
      </c>
      <c r="M39" s="15" t="str">
        <f t="shared" si="18"/>
        <v>-</v>
      </c>
      <c r="N39" s="15" t="str">
        <f t="shared" si="18"/>
        <v>-</v>
      </c>
    </row>
    <row r="40" spans="2:14" ht="20.100000000000001" customHeight="1" thickBot="1" x14ac:dyDescent="0.25">
      <c r="B40" s="6" t="s">
        <v>6</v>
      </c>
      <c r="C40" s="15" t="str">
        <f t="shared" ref="C40:J40" si="19">IF(C16=0,"-",IF(K16=0,"-",(K16-C16)/C16))</f>
        <v>-</v>
      </c>
      <c r="D40" s="15" t="str">
        <f t="shared" si="19"/>
        <v>-</v>
      </c>
      <c r="E40" s="15" t="str">
        <f t="shared" si="19"/>
        <v>-</v>
      </c>
      <c r="F40" s="15" t="str">
        <f t="shared" si="19"/>
        <v>-</v>
      </c>
      <c r="G40" s="15" t="str">
        <f t="shared" si="19"/>
        <v>-</v>
      </c>
      <c r="H40" s="15" t="str">
        <f t="shared" si="19"/>
        <v>-</v>
      </c>
      <c r="I40" s="15" t="str">
        <f t="shared" si="19"/>
        <v>-</v>
      </c>
      <c r="J40" s="15" t="str">
        <f t="shared" si="19"/>
        <v>-</v>
      </c>
      <c r="K40" s="15" t="str">
        <f t="shared" ref="K40:N40" si="20">IF(S16=0,"-",IF(W16=0,"-",(W16-S16)/S16))</f>
        <v>-</v>
      </c>
      <c r="L40" s="15" t="str">
        <f t="shared" si="20"/>
        <v>-</v>
      </c>
      <c r="M40" s="15" t="str">
        <f t="shared" si="20"/>
        <v>-</v>
      </c>
      <c r="N40" s="15" t="str">
        <f t="shared" si="20"/>
        <v>-</v>
      </c>
    </row>
    <row r="41" spans="2:14" ht="20.100000000000001" customHeight="1" thickBot="1" x14ac:dyDescent="0.25">
      <c r="B41" s="6" t="s">
        <v>7</v>
      </c>
      <c r="C41" s="15" t="str">
        <f t="shared" ref="C41:J41" si="21">IF(C17=0,"-",IF(K17=0,"-",(K17-C17)/C17))</f>
        <v>-</v>
      </c>
      <c r="D41" s="15" t="str">
        <f t="shared" si="21"/>
        <v>-</v>
      </c>
      <c r="E41" s="15" t="str">
        <f t="shared" si="21"/>
        <v>-</v>
      </c>
      <c r="F41" s="15" t="str">
        <f t="shared" si="21"/>
        <v>-</v>
      </c>
      <c r="G41" s="15" t="str">
        <f t="shared" si="21"/>
        <v>-</v>
      </c>
      <c r="H41" s="15" t="str">
        <f t="shared" si="21"/>
        <v>-</v>
      </c>
      <c r="I41" s="15" t="str">
        <f t="shared" si="21"/>
        <v>-</v>
      </c>
      <c r="J41" s="15" t="str">
        <f t="shared" si="21"/>
        <v>-</v>
      </c>
      <c r="K41" s="15" t="str">
        <f t="shared" ref="K41:N41" si="22">IF(S17=0,"-",IF(W17=0,"-",(W17-S17)/S17))</f>
        <v>-</v>
      </c>
      <c r="L41" s="15" t="str">
        <f t="shared" si="22"/>
        <v>-</v>
      </c>
      <c r="M41" s="15" t="str">
        <f t="shared" si="22"/>
        <v>-</v>
      </c>
      <c r="N41" s="15" t="str">
        <f t="shared" si="22"/>
        <v>-</v>
      </c>
    </row>
    <row r="42" spans="2:14" ht="20.100000000000001" customHeight="1" thickBot="1" x14ac:dyDescent="0.25">
      <c r="B42" s="6" t="s">
        <v>8</v>
      </c>
      <c r="C42" s="15" t="str">
        <f t="shared" ref="C42:J42" si="23">IF(C18=0,"-",IF(K18=0,"-",(K18-C18)/C18))</f>
        <v>-</v>
      </c>
      <c r="D42" s="15" t="str">
        <f t="shared" si="23"/>
        <v>-</v>
      </c>
      <c r="E42" s="15" t="str">
        <f t="shared" si="23"/>
        <v>-</v>
      </c>
      <c r="F42" s="15" t="str">
        <f t="shared" si="23"/>
        <v>-</v>
      </c>
      <c r="G42" s="15" t="str">
        <f t="shared" si="23"/>
        <v>-</v>
      </c>
      <c r="H42" s="15" t="str">
        <f t="shared" si="23"/>
        <v>-</v>
      </c>
      <c r="I42" s="15" t="str">
        <f t="shared" si="23"/>
        <v>-</v>
      </c>
      <c r="J42" s="15" t="str">
        <f t="shared" si="23"/>
        <v>-</v>
      </c>
      <c r="K42" s="15">
        <f t="shared" ref="K42:N42" si="24">IF(S18=0,"-",IF(W18=0,"-",(W18-S18)/S18))</f>
        <v>-0.5</v>
      </c>
      <c r="L42" s="15">
        <f t="shared" si="24"/>
        <v>-0.5</v>
      </c>
      <c r="M42" s="15" t="str">
        <f t="shared" si="24"/>
        <v>-</v>
      </c>
      <c r="N42" s="15" t="str">
        <f t="shared" si="24"/>
        <v>-</v>
      </c>
    </row>
    <row r="43" spans="2:14" ht="20.100000000000001" customHeight="1" thickBot="1" x14ac:dyDescent="0.25">
      <c r="B43" s="6" t="s">
        <v>9</v>
      </c>
      <c r="C43" s="15" t="str">
        <f t="shared" ref="C43:J43" si="25">IF(C19=0,"-",IF(K19=0,"-",(K19-C19)/C19))</f>
        <v>-</v>
      </c>
      <c r="D43" s="15" t="str">
        <f t="shared" si="25"/>
        <v>-</v>
      </c>
      <c r="E43" s="15" t="str">
        <f t="shared" si="25"/>
        <v>-</v>
      </c>
      <c r="F43" s="15" t="str">
        <f t="shared" si="25"/>
        <v>-</v>
      </c>
      <c r="G43" s="15" t="str">
        <f t="shared" si="25"/>
        <v>-</v>
      </c>
      <c r="H43" s="15" t="str">
        <f t="shared" si="25"/>
        <v>-</v>
      </c>
      <c r="I43" s="15" t="str">
        <f t="shared" si="25"/>
        <v>-</v>
      </c>
      <c r="J43" s="15" t="str">
        <f t="shared" si="25"/>
        <v>-</v>
      </c>
      <c r="K43" s="15" t="str">
        <f t="shared" ref="K43:N43" si="26">IF(S19=0,"-",IF(W19=0,"-",(W19-S19)/S19))</f>
        <v>-</v>
      </c>
      <c r="L43" s="15" t="str">
        <f t="shared" si="26"/>
        <v>-</v>
      </c>
      <c r="M43" s="15" t="str">
        <f t="shared" si="26"/>
        <v>-</v>
      </c>
      <c r="N43" s="15" t="str">
        <f t="shared" si="26"/>
        <v>-</v>
      </c>
    </row>
    <row r="44" spans="2:14" ht="20.100000000000001" customHeight="1" thickBot="1" x14ac:dyDescent="0.25">
      <c r="B44" s="6" t="s">
        <v>10</v>
      </c>
      <c r="C44" s="15">
        <f t="shared" ref="C44:J44" si="27">IF(C20=0,"-",IF(K20=0,"-",(K20-C20)/C20))</f>
        <v>-0.30769230769230771</v>
      </c>
      <c r="D44" s="15">
        <f t="shared" si="27"/>
        <v>-0.4</v>
      </c>
      <c r="E44" s="15">
        <f t="shared" si="27"/>
        <v>-0.66666666666666663</v>
      </c>
      <c r="F44" s="15">
        <f t="shared" si="27"/>
        <v>0</v>
      </c>
      <c r="G44" s="15">
        <f t="shared" si="27"/>
        <v>0.33333333333333331</v>
      </c>
      <c r="H44" s="15">
        <f t="shared" si="27"/>
        <v>2</v>
      </c>
      <c r="I44" s="15">
        <f t="shared" si="27"/>
        <v>-0.5</v>
      </c>
      <c r="J44" s="15" t="str">
        <f t="shared" si="27"/>
        <v>-</v>
      </c>
      <c r="K44" s="15">
        <f t="shared" ref="K44:N44" si="28">IF(S20=0,"-",IF(W20=0,"-",(W20-S20)/S20))</f>
        <v>-0.1875</v>
      </c>
      <c r="L44" s="15">
        <f t="shared" si="28"/>
        <v>0</v>
      </c>
      <c r="M44" s="15">
        <f t="shared" si="28"/>
        <v>-0.6</v>
      </c>
      <c r="N44" s="15">
        <f t="shared" si="28"/>
        <v>0</v>
      </c>
    </row>
    <row r="45" spans="2:14" ht="20.100000000000001" customHeight="1" thickBot="1" x14ac:dyDescent="0.25">
      <c r="B45" s="6" t="s">
        <v>11</v>
      </c>
      <c r="C45" s="15">
        <f t="shared" ref="C45:J45" si="29">IF(C21=0,"-",IF(K21=0,"-",(K21-C21)/C21))</f>
        <v>0</v>
      </c>
      <c r="D45" s="15">
        <f t="shared" si="29"/>
        <v>-0.5714285714285714</v>
      </c>
      <c r="E45" s="15">
        <f t="shared" si="29"/>
        <v>1</v>
      </c>
      <c r="F45" s="15">
        <f t="shared" si="29"/>
        <v>1</v>
      </c>
      <c r="G45" s="15">
        <f t="shared" si="29"/>
        <v>0.33333333333333331</v>
      </c>
      <c r="H45" s="15" t="str">
        <f t="shared" si="29"/>
        <v>-</v>
      </c>
      <c r="I45" s="15">
        <f t="shared" si="29"/>
        <v>1</v>
      </c>
      <c r="J45" s="15" t="str">
        <f t="shared" si="29"/>
        <v>-</v>
      </c>
      <c r="K45" s="15">
        <f t="shared" ref="K45:N45" si="30">IF(S21=0,"-",IF(W21=0,"-",(W21-S21)/S21))</f>
        <v>7.1428571428571425E-2</v>
      </c>
      <c r="L45" s="15">
        <f t="shared" si="30"/>
        <v>-0.625</v>
      </c>
      <c r="M45" s="15">
        <f t="shared" si="30"/>
        <v>1</v>
      </c>
      <c r="N45" s="15">
        <f t="shared" si="30"/>
        <v>1</v>
      </c>
    </row>
    <row r="46" spans="2:14" ht="20.100000000000001" customHeight="1" thickBot="1" x14ac:dyDescent="0.25">
      <c r="B46" s="6" t="s">
        <v>12</v>
      </c>
      <c r="C46" s="15" t="str">
        <f t="shared" ref="C46:J46" si="31">IF(C22=0,"-",IF(K22=0,"-",(K22-C22)/C22))</f>
        <v>-</v>
      </c>
      <c r="D46" s="15" t="str">
        <f t="shared" si="31"/>
        <v>-</v>
      </c>
      <c r="E46" s="15" t="str">
        <f t="shared" si="31"/>
        <v>-</v>
      </c>
      <c r="F46" s="15" t="str">
        <f t="shared" si="31"/>
        <v>-</v>
      </c>
      <c r="G46" s="15" t="str">
        <f t="shared" si="31"/>
        <v>-</v>
      </c>
      <c r="H46" s="15" t="str">
        <f t="shared" si="31"/>
        <v>-</v>
      </c>
      <c r="I46" s="15" t="str">
        <f t="shared" si="31"/>
        <v>-</v>
      </c>
      <c r="J46" s="15" t="str">
        <f t="shared" si="31"/>
        <v>-</v>
      </c>
      <c r="K46" s="15" t="str">
        <f t="shared" ref="K46:N46" si="32">IF(S22=0,"-",IF(W22=0,"-",(W22-S22)/S22))</f>
        <v>-</v>
      </c>
      <c r="L46" s="15" t="str">
        <f t="shared" si="32"/>
        <v>-</v>
      </c>
      <c r="M46" s="15" t="str">
        <f t="shared" si="32"/>
        <v>-</v>
      </c>
      <c r="N46" s="15" t="str">
        <f t="shared" si="32"/>
        <v>-</v>
      </c>
    </row>
    <row r="47" spans="2:14" ht="20.100000000000001" customHeight="1" thickBot="1" x14ac:dyDescent="0.25">
      <c r="B47" s="6" t="s">
        <v>13</v>
      </c>
      <c r="C47" s="15" t="str">
        <f t="shared" ref="C47:J47" si="33">IF(C23=0,"-",IF(K23=0,"-",(K23-C23)/C23))</f>
        <v>-</v>
      </c>
      <c r="D47" s="15" t="str">
        <f t="shared" si="33"/>
        <v>-</v>
      </c>
      <c r="E47" s="15" t="str">
        <f t="shared" si="33"/>
        <v>-</v>
      </c>
      <c r="F47" s="15" t="str">
        <f t="shared" si="33"/>
        <v>-</v>
      </c>
      <c r="G47" s="15" t="str">
        <f t="shared" si="33"/>
        <v>-</v>
      </c>
      <c r="H47" s="15" t="str">
        <f t="shared" si="33"/>
        <v>-</v>
      </c>
      <c r="I47" s="15" t="str">
        <f t="shared" si="33"/>
        <v>-</v>
      </c>
      <c r="J47" s="15" t="str">
        <f t="shared" si="33"/>
        <v>-</v>
      </c>
      <c r="K47" s="15" t="str">
        <f t="shared" ref="K47:N47" si="34">IF(S23=0,"-",IF(W23=0,"-",(W23-S23)/S23))</f>
        <v>-</v>
      </c>
      <c r="L47" s="15" t="str">
        <f t="shared" si="34"/>
        <v>-</v>
      </c>
      <c r="M47" s="15" t="str">
        <f t="shared" si="34"/>
        <v>-</v>
      </c>
      <c r="N47" s="15" t="str">
        <f t="shared" si="34"/>
        <v>-</v>
      </c>
    </row>
    <row r="48" spans="2:14" ht="20.100000000000001" customHeight="1" thickBot="1" x14ac:dyDescent="0.25">
      <c r="B48" s="6" t="s">
        <v>14</v>
      </c>
      <c r="C48" s="15">
        <f t="shared" ref="C48:J48" si="35">IF(C24=0,"-",IF(K24=0,"-",(K24-C24)/C24))</f>
        <v>0.33333333333333331</v>
      </c>
      <c r="D48" s="15">
        <f t="shared" si="35"/>
        <v>0.75</v>
      </c>
      <c r="E48" s="15" t="str">
        <f t="shared" si="35"/>
        <v>-</v>
      </c>
      <c r="F48" s="15" t="str">
        <f t="shared" si="35"/>
        <v>-</v>
      </c>
      <c r="G48" s="15" t="str">
        <f t="shared" si="35"/>
        <v>-</v>
      </c>
      <c r="H48" s="15" t="str">
        <f t="shared" si="35"/>
        <v>-</v>
      </c>
      <c r="I48" s="15" t="str">
        <f t="shared" si="35"/>
        <v>-</v>
      </c>
      <c r="J48" s="15" t="str">
        <f t="shared" si="35"/>
        <v>-</v>
      </c>
      <c r="K48" s="15">
        <f t="shared" ref="K48:N48" si="36">IF(S24=0,"-",IF(W24=0,"-",(W24-S24)/S24))</f>
        <v>0</v>
      </c>
      <c r="L48" s="15">
        <f t="shared" si="36"/>
        <v>0.4</v>
      </c>
      <c r="M48" s="15">
        <f t="shared" si="36"/>
        <v>0</v>
      </c>
      <c r="N48" s="15" t="str">
        <f t="shared" si="36"/>
        <v>-</v>
      </c>
    </row>
    <row r="49" spans="2:14" ht="20.100000000000001" customHeight="1" thickBot="1" x14ac:dyDescent="0.25">
      <c r="B49" s="6" t="s">
        <v>15</v>
      </c>
      <c r="C49" s="15" t="str">
        <f t="shared" ref="C49:J49" si="37">IF(C25=0,"-",IF(K25=0,"-",(K25-C25)/C25))</f>
        <v>-</v>
      </c>
      <c r="D49" s="15" t="str">
        <f t="shared" si="37"/>
        <v>-</v>
      </c>
      <c r="E49" s="15" t="str">
        <f t="shared" si="37"/>
        <v>-</v>
      </c>
      <c r="F49" s="15" t="str">
        <f t="shared" si="37"/>
        <v>-</v>
      </c>
      <c r="G49" s="15">
        <f t="shared" si="37"/>
        <v>0</v>
      </c>
      <c r="H49" s="15">
        <f t="shared" si="37"/>
        <v>0</v>
      </c>
      <c r="I49" s="15" t="str">
        <f t="shared" si="37"/>
        <v>-</v>
      </c>
      <c r="J49" s="15" t="str">
        <f t="shared" si="37"/>
        <v>-</v>
      </c>
      <c r="K49" s="15">
        <f t="shared" ref="K49:N49" si="38">IF(S25=0,"-",IF(W25=0,"-",(W25-S25)/S25))</f>
        <v>1</v>
      </c>
      <c r="L49" s="15">
        <f t="shared" si="38"/>
        <v>1</v>
      </c>
      <c r="M49" s="15" t="str">
        <f t="shared" si="38"/>
        <v>-</v>
      </c>
      <c r="N49" s="15" t="str">
        <f t="shared" si="38"/>
        <v>-</v>
      </c>
    </row>
    <row r="50" spans="2:14" ht="20.100000000000001" customHeight="1" thickBot="1" x14ac:dyDescent="0.25">
      <c r="B50" s="6" t="s">
        <v>16</v>
      </c>
      <c r="C50" s="15" t="str">
        <f t="shared" ref="C50:J50" si="39">IF(C26=0,"-",IF(K26=0,"-",(K26-C26)/C26))</f>
        <v>-</v>
      </c>
      <c r="D50" s="15" t="str">
        <f t="shared" si="39"/>
        <v>-</v>
      </c>
      <c r="E50" s="15" t="str">
        <f t="shared" si="39"/>
        <v>-</v>
      </c>
      <c r="F50" s="15" t="str">
        <f t="shared" si="39"/>
        <v>-</v>
      </c>
      <c r="G50" s="15" t="str">
        <f t="shared" si="39"/>
        <v>-</v>
      </c>
      <c r="H50" s="15" t="str">
        <f t="shared" si="39"/>
        <v>-</v>
      </c>
      <c r="I50" s="15" t="str">
        <f t="shared" si="39"/>
        <v>-</v>
      </c>
      <c r="J50" s="15" t="str">
        <f t="shared" si="39"/>
        <v>-</v>
      </c>
      <c r="K50" s="15" t="str">
        <f t="shared" ref="K50:N50" si="40">IF(S26=0,"-",IF(W26=0,"-",(W26-S26)/S26))</f>
        <v>-</v>
      </c>
      <c r="L50" s="15" t="str">
        <f t="shared" si="40"/>
        <v>-</v>
      </c>
      <c r="M50" s="15" t="str">
        <f t="shared" si="40"/>
        <v>-</v>
      </c>
      <c r="N50" s="15" t="str">
        <f t="shared" si="40"/>
        <v>-</v>
      </c>
    </row>
    <row r="51" spans="2:14" ht="20.100000000000001" customHeight="1" thickBot="1" x14ac:dyDescent="0.25">
      <c r="B51" s="7" t="s">
        <v>17</v>
      </c>
      <c r="C51" s="15">
        <f t="shared" ref="C51:J51" si="41">IF(C27=0,"-",IF(K27=0,"-",(K27-C27)/C27))</f>
        <v>0.5</v>
      </c>
      <c r="D51" s="15">
        <f t="shared" si="41"/>
        <v>0</v>
      </c>
      <c r="E51" s="15" t="str">
        <f t="shared" si="41"/>
        <v>-</v>
      </c>
      <c r="F51" s="15" t="str">
        <f t="shared" si="41"/>
        <v>-</v>
      </c>
      <c r="G51" s="15" t="str">
        <f t="shared" si="41"/>
        <v>-</v>
      </c>
      <c r="H51" s="15" t="str">
        <f t="shared" si="41"/>
        <v>-</v>
      </c>
      <c r="I51" s="15" t="str">
        <f t="shared" si="41"/>
        <v>-</v>
      </c>
      <c r="J51" s="15" t="str">
        <f t="shared" si="41"/>
        <v>-</v>
      </c>
      <c r="K51" s="15">
        <f t="shared" ref="K51:N51" si="42">IF(S27=0,"-",IF(W27=0,"-",(W27-S27)/S27))</f>
        <v>0</v>
      </c>
      <c r="L51" s="15">
        <f t="shared" si="42"/>
        <v>-0.33333333333333331</v>
      </c>
      <c r="M51" s="15" t="str">
        <f t="shared" si="42"/>
        <v>-</v>
      </c>
      <c r="N51" s="15" t="str">
        <f t="shared" si="42"/>
        <v>-</v>
      </c>
    </row>
    <row r="52" spans="2:14" ht="20.100000000000001" customHeight="1" thickBot="1" x14ac:dyDescent="0.25">
      <c r="B52" s="8" t="s">
        <v>18</v>
      </c>
      <c r="C52" s="15" t="str">
        <f t="shared" ref="C52:J52" si="43">IF(C28=0,"-",IF(K28=0,"-",(K28-C28)/C28))</f>
        <v>-</v>
      </c>
      <c r="D52" s="15" t="str">
        <f t="shared" si="43"/>
        <v>-</v>
      </c>
      <c r="E52" s="15" t="str">
        <f t="shared" si="43"/>
        <v>-</v>
      </c>
      <c r="F52" s="15" t="str">
        <f t="shared" si="43"/>
        <v>-</v>
      </c>
      <c r="G52" s="15" t="str">
        <f t="shared" si="43"/>
        <v>-</v>
      </c>
      <c r="H52" s="15" t="str">
        <f t="shared" si="43"/>
        <v>-</v>
      </c>
      <c r="I52" s="15" t="str">
        <f t="shared" si="43"/>
        <v>-</v>
      </c>
      <c r="J52" s="15" t="str">
        <f t="shared" si="43"/>
        <v>-</v>
      </c>
      <c r="K52" s="15" t="str">
        <f t="shared" ref="K52:N52" si="44">IF(S28=0,"-",IF(W28=0,"-",(W28-S28)/S28))</f>
        <v>-</v>
      </c>
      <c r="L52" s="15" t="str">
        <f t="shared" si="44"/>
        <v>-</v>
      </c>
      <c r="M52" s="15" t="str">
        <f t="shared" si="44"/>
        <v>-</v>
      </c>
      <c r="N52" s="15" t="str">
        <f t="shared" si="44"/>
        <v>-</v>
      </c>
    </row>
    <row r="53" spans="2:14" ht="20.100000000000001" customHeight="1" thickBot="1" x14ac:dyDescent="0.25">
      <c r="B53" s="9" t="s">
        <v>33</v>
      </c>
      <c r="C53" s="16">
        <f t="shared" ref="C53:J53" si="45">IF(C29=0,"-",IF(K29=0,"-",(K29-C29)/C29))</f>
        <v>-0.14285714285714285</v>
      </c>
      <c r="D53" s="16">
        <f t="shared" si="45"/>
        <v>-0.17241379310344829</v>
      </c>
      <c r="E53" s="16">
        <f t="shared" si="45"/>
        <v>-0.3125</v>
      </c>
      <c r="F53" s="16">
        <f t="shared" si="45"/>
        <v>0.18181818181818182</v>
      </c>
      <c r="G53" s="16">
        <f t="shared" si="45"/>
        <v>0</v>
      </c>
      <c r="H53" s="16">
        <f t="shared" si="45"/>
        <v>-0.23076923076923078</v>
      </c>
      <c r="I53" s="16">
        <f t="shared" si="45"/>
        <v>0.6</v>
      </c>
      <c r="J53" s="16" t="str">
        <f t="shared" si="45"/>
        <v>-</v>
      </c>
      <c r="K53" s="16">
        <f t="shared" ref="K53:N53" si="46">IF(S29=0,"-",IF(W29=0,"-",(W29-S29)/S29))</f>
        <v>-0.10810810810810811</v>
      </c>
      <c r="L53" s="16">
        <f t="shared" si="46"/>
        <v>-0.19047619047619047</v>
      </c>
      <c r="M53" s="16">
        <f t="shared" si="46"/>
        <v>-9.5238095238095233E-2</v>
      </c>
      <c r="N53" s="16">
        <f t="shared" si="46"/>
        <v>0.18181818181818182</v>
      </c>
    </row>
    <row r="54" spans="2:14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</sheetData>
  <mergeCells count="16">
    <mergeCell ref="B9:B11"/>
    <mergeCell ref="O10:R10"/>
    <mergeCell ref="C33:F33"/>
    <mergeCell ref="C34:F34"/>
    <mergeCell ref="G33:J33"/>
    <mergeCell ref="G34:J34"/>
    <mergeCell ref="K33:N33"/>
    <mergeCell ref="K34:N34"/>
    <mergeCell ref="S9:V9"/>
    <mergeCell ref="W9:Z9"/>
    <mergeCell ref="S10:Z10"/>
    <mergeCell ref="C10:F10"/>
    <mergeCell ref="G10:J10"/>
    <mergeCell ref="C9:J9"/>
    <mergeCell ref="K9:R9"/>
    <mergeCell ref="K10:N10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9" t="s">
        <v>119</v>
      </c>
      <c r="D8" s="59"/>
      <c r="E8" s="59"/>
      <c r="F8" s="59"/>
      <c r="G8" s="39"/>
      <c r="H8" s="58" t="s">
        <v>120</v>
      </c>
      <c r="I8" s="59"/>
      <c r="J8" s="59"/>
      <c r="K8" s="59"/>
      <c r="L8" s="39"/>
      <c r="M8" s="58" t="s">
        <v>122</v>
      </c>
      <c r="N8" s="59"/>
      <c r="O8" s="59"/>
      <c r="P8" s="59"/>
      <c r="Q8" s="39"/>
    </row>
    <row r="9" spans="2:17" ht="44.25" customHeight="1" thickBot="1" x14ac:dyDescent="0.25">
      <c r="C9" s="49" t="s">
        <v>85</v>
      </c>
      <c r="D9" s="49"/>
      <c r="E9" s="49"/>
      <c r="F9" s="49"/>
      <c r="G9" s="50"/>
      <c r="H9" s="49" t="s">
        <v>85</v>
      </c>
      <c r="I9" s="49"/>
      <c r="J9" s="49"/>
      <c r="K9" s="49"/>
      <c r="L9" s="50"/>
      <c r="M9" s="49" t="s">
        <v>85</v>
      </c>
      <c r="N9" s="49"/>
      <c r="O9" s="49"/>
      <c r="P9" s="49"/>
      <c r="Q9" s="50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17</v>
      </c>
      <c r="D11" s="26">
        <v>10</v>
      </c>
      <c r="E11" s="26">
        <v>3</v>
      </c>
      <c r="F11" s="26">
        <v>3</v>
      </c>
      <c r="G11" s="26">
        <v>1</v>
      </c>
      <c r="H11" s="26">
        <v>19</v>
      </c>
      <c r="I11" s="26">
        <v>10</v>
      </c>
      <c r="J11" s="26">
        <v>2</v>
      </c>
      <c r="K11" s="26">
        <v>5</v>
      </c>
      <c r="L11" s="26">
        <v>2</v>
      </c>
      <c r="M11" s="15">
        <f>IF(C11=0,"-",IF(H11=0,"-",(H11-C11)/C11))</f>
        <v>0.11764705882352941</v>
      </c>
      <c r="N11" s="15">
        <f t="shared" ref="N11:Q28" si="0">IF(D11=0,"-",IF(I11=0,"-",(I11-D11)/D11))</f>
        <v>0</v>
      </c>
      <c r="O11" s="15">
        <f t="shared" si="0"/>
        <v>-0.33333333333333331</v>
      </c>
      <c r="P11" s="15">
        <f t="shared" si="0"/>
        <v>0.66666666666666663</v>
      </c>
      <c r="Q11" s="15">
        <f t="shared" si="0"/>
        <v>1</v>
      </c>
    </row>
    <row r="12" spans="2:17" ht="20.100000000000001" customHeight="1" thickBot="1" x14ac:dyDescent="0.25">
      <c r="B12" s="6" t="s">
        <v>3</v>
      </c>
      <c r="C12" s="26">
        <v>1</v>
      </c>
      <c r="D12" s="26">
        <v>1</v>
      </c>
      <c r="E12" s="26">
        <v>0</v>
      </c>
      <c r="F12" s="26">
        <v>0</v>
      </c>
      <c r="G12" s="26">
        <v>0</v>
      </c>
      <c r="H12" s="26">
        <v>1</v>
      </c>
      <c r="I12" s="26">
        <v>0</v>
      </c>
      <c r="J12" s="26">
        <v>0</v>
      </c>
      <c r="K12" s="26">
        <v>0</v>
      </c>
      <c r="L12" s="26">
        <v>1</v>
      </c>
      <c r="M12" s="15">
        <f t="shared" ref="M12:M28" si="1">IF(C12=0,"-",IF(H12=0,"-",(H12-C12)/C12))</f>
        <v>0</v>
      </c>
      <c r="N12" s="15" t="str">
        <f t="shared" si="0"/>
        <v>-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3</v>
      </c>
      <c r="D13" s="26">
        <v>2</v>
      </c>
      <c r="E13" s="26">
        <v>0</v>
      </c>
      <c r="F13" s="26">
        <v>1</v>
      </c>
      <c r="G13" s="26">
        <v>0</v>
      </c>
      <c r="H13" s="26">
        <v>1</v>
      </c>
      <c r="I13" s="26">
        <v>1</v>
      </c>
      <c r="J13" s="26">
        <v>0</v>
      </c>
      <c r="K13" s="26">
        <v>0</v>
      </c>
      <c r="L13" s="26">
        <v>0</v>
      </c>
      <c r="M13" s="15">
        <f t="shared" si="1"/>
        <v>-0.66666666666666663</v>
      </c>
      <c r="N13" s="15">
        <f t="shared" si="0"/>
        <v>-0.5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1</v>
      </c>
      <c r="D14" s="26">
        <v>0</v>
      </c>
      <c r="E14" s="26">
        <v>1</v>
      </c>
      <c r="F14" s="26">
        <v>0</v>
      </c>
      <c r="G14" s="26">
        <v>0</v>
      </c>
      <c r="H14" s="26">
        <v>1</v>
      </c>
      <c r="I14" s="26">
        <v>1</v>
      </c>
      <c r="J14" s="26">
        <v>0</v>
      </c>
      <c r="K14" s="26">
        <v>0</v>
      </c>
      <c r="L14" s="26">
        <v>0</v>
      </c>
      <c r="M14" s="15">
        <f t="shared" si="1"/>
        <v>0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15" t="str">
        <f t="shared" si="1"/>
        <v>-</v>
      </c>
      <c r="N15" s="15" t="str">
        <f t="shared" si="0"/>
        <v>-</v>
      </c>
      <c r="O15" s="15" t="str">
        <f t="shared" si="0"/>
        <v>-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2</v>
      </c>
      <c r="D17" s="26">
        <v>0</v>
      </c>
      <c r="E17" s="26">
        <v>0</v>
      </c>
      <c r="F17" s="26">
        <v>1</v>
      </c>
      <c r="G17" s="26">
        <v>1</v>
      </c>
      <c r="H17" s="26">
        <v>1</v>
      </c>
      <c r="I17" s="26">
        <v>0</v>
      </c>
      <c r="J17" s="26">
        <v>1</v>
      </c>
      <c r="K17" s="26">
        <v>0</v>
      </c>
      <c r="L17" s="26">
        <v>0</v>
      </c>
      <c r="M17" s="15">
        <f t="shared" si="1"/>
        <v>-0.5</v>
      </c>
      <c r="N17" s="15" t="str">
        <f t="shared" si="0"/>
        <v>-</v>
      </c>
      <c r="O17" s="15" t="str">
        <f t="shared" si="0"/>
        <v>-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1</v>
      </c>
      <c r="D18" s="26">
        <v>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15" t="str">
        <f t="shared" si="1"/>
        <v>-</v>
      </c>
      <c r="N18" s="15" t="str">
        <f t="shared" si="0"/>
        <v>-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16</v>
      </c>
      <c r="D19" s="26">
        <v>10</v>
      </c>
      <c r="E19" s="26">
        <v>3</v>
      </c>
      <c r="F19" s="26">
        <v>3</v>
      </c>
      <c r="G19" s="26">
        <v>0</v>
      </c>
      <c r="H19" s="26">
        <v>13</v>
      </c>
      <c r="I19" s="26">
        <v>6</v>
      </c>
      <c r="J19" s="26">
        <v>3</v>
      </c>
      <c r="K19" s="26">
        <v>2</v>
      </c>
      <c r="L19" s="26">
        <v>2</v>
      </c>
      <c r="M19" s="15">
        <f t="shared" si="1"/>
        <v>-0.1875</v>
      </c>
      <c r="N19" s="15">
        <f t="shared" si="0"/>
        <v>-0.4</v>
      </c>
      <c r="O19" s="15">
        <f t="shared" si="0"/>
        <v>0</v>
      </c>
      <c r="P19" s="15">
        <f t="shared" si="0"/>
        <v>-0.33333333333333331</v>
      </c>
      <c r="Q19" s="15" t="str">
        <f t="shared" si="0"/>
        <v>-</v>
      </c>
    </row>
    <row r="20" spans="2:17" ht="20.100000000000001" customHeight="1" thickBot="1" x14ac:dyDescent="0.25">
      <c r="B20" s="6" t="s">
        <v>11</v>
      </c>
      <c r="C20" s="26">
        <v>14</v>
      </c>
      <c r="D20" s="26">
        <v>7</v>
      </c>
      <c r="E20" s="26">
        <v>4</v>
      </c>
      <c r="F20" s="26">
        <v>1</v>
      </c>
      <c r="G20" s="26">
        <v>2</v>
      </c>
      <c r="H20" s="26">
        <v>15</v>
      </c>
      <c r="I20" s="26">
        <v>6</v>
      </c>
      <c r="J20" s="26">
        <v>5</v>
      </c>
      <c r="K20" s="26">
        <v>2</v>
      </c>
      <c r="L20" s="26">
        <v>2</v>
      </c>
      <c r="M20" s="15">
        <f t="shared" si="1"/>
        <v>7.1428571428571425E-2</v>
      </c>
      <c r="N20" s="15">
        <f t="shared" si="0"/>
        <v>-0.14285714285714285</v>
      </c>
      <c r="O20" s="15">
        <f t="shared" si="0"/>
        <v>0.25</v>
      </c>
      <c r="P20" s="15">
        <f t="shared" si="0"/>
        <v>1</v>
      </c>
      <c r="Q20" s="15">
        <f t="shared" si="0"/>
        <v>0</v>
      </c>
    </row>
    <row r="21" spans="2:17" ht="20.100000000000001" customHeight="1" thickBot="1" x14ac:dyDescent="0.25">
      <c r="B21" s="6" t="s">
        <v>12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4</v>
      </c>
      <c r="D22" s="26">
        <v>3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15" t="str">
        <f t="shared" si="1"/>
        <v>-</v>
      </c>
      <c r="N22" s="15" t="str">
        <f t="shared" si="0"/>
        <v>-</v>
      </c>
      <c r="O22" s="15" t="str">
        <f t="shared" si="0"/>
        <v>-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10</v>
      </c>
      <c r="D23" s="26">
        <v>6</v>
      </c>
      <c r="E23" s="26">
        <v>1</v>
      </c>
      <c r="F23" s="26">
        <v>3</v>
      </c>
      <c r="G23" s="26">
        <v>0</v>
      </c>
      <c r="H23" s="26">
        <v>8</v>
      </c>
      <c r="I23" s="26">
        <v>6</v>
      </c>
      <c r="J23" s="26">
        <v>2</v>
      </c>
      <c r="K23" s="26">
        <v>0</v>
      </c>
      <c r="L23" s="26">
        <v>0</v>
      </c>
      <c r="M23" s="15">
        <f t="shared" si="1"/>
        <v>-0.2</v>
      </c>
      <c r="N23" s="15">
        <f t="shared" si="0"/>
        <v>0</v>
      </c>
      <c r="O23" s="15">
        <f t="shared" si="0"/>
        <v>1</v>
      </c>
      <c r="P23" s="15" t="str">
        <f t="shared" si="0"/>
        <v>-</v>
      </c>
      <c r="Q23" s="15" t="str">
        <f t="shared" si="0"/>
        <v>-</v>
      </c>
    </row>
    <row r="24" spans="2:17" ht="20.100000000000001" customHeight="1" thickBot="1" x14ac:dyDescent="0.25">
      <c r="B24" s="6" t="s">
        <v>15</v>
      </c>
      <c r="C24" s="26">
        <v>1</v>
      </c>
      <c r="D24" s="26">
        <v>0</v>
      </c>
      <c r="E24" s="26">
        <v>0</v>
      </c>
      <c r="F24" s="26">
        <v>0</v>
      </c>
      <c r="G24" s="26">
        <v>1</v>
      </c>
      <c r="H24" s="26">
        <v>2</v>
      </c>
      <c r="I24" s="26">
        <v>0</v>
      </c>
      <c r="J24" s="26">
        <v>1</v>
      </c>
      <c r="K24" s="26">
        <v>0</v>
      </c>
      <c r="L24" s="26">
        <v>1</v>
      </c>
      <c r="M24" s="15">
        <f t="shared" si="1"/>
        <v>1</v>
      </c>
      <c r="N24" s="15" t="str">
        <f t="shared" si="0"/>
        <v>-</v>
      </c>
      <c r="O24" s="15" t="str">
        <f t="shared" si="0"/>
        <v>-</v>
      </c>
      <c r="P24" s="15" t="str">
        <f t="shared" si="0"/>
        <v>-</v>
      </c>
      <c r="Q24" s="15">
        <f t="shared" si="0"/>
        <v>0</v>
      </c>
    </row>
    <row r="25" spans="2:17" ht="20.100000000000001" customHeight="1" thickBot="1" x14ac:dyDescent="0.25">
      <c r="B25" s="6" t="s">
        <v>16</v>
      </c>
      <c r="C25" s="26">
        <v>2</v>
      </c>
      <c r="D25" s="26">
        <v>0</v>
      </c>
      <c r="E25" s="26">
        <v>1</v>
      </c>
      <c r="F25" s="26">
        <v>0</v>
      </c>
      <c r="G25" s="26">
        <v>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15" t="str">
        <f t="shared" si="1"/>
        <v>-</v>
      </c>
      <c r="N25" s="15" t="str">
        <f t="shared" si="0"/>
        <v>-</v>
      </c>
      <c r="O25" s="15" t="str">
        <f t="shared" si="0"/>
        <v>-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3</v>
      </c>
      <c r="D26" s="26">
        <v>1</v>
      </c>
      <c r="E26" s="26">
        <v>1</v>
      </c>
      <c r="F26" s="26">
        <v>0</v>
      </c>
      <c r="G26" s="26">
        <v>1</v>
      </c>
      <c r="H26" s="26">
        <v>4</v>
      </c>
      <c r="I26" s="26">
        <v>3</v>
      </c>
      <c r="J26" s="26">
        <v>1</v>
      </c>
      <c r="K26" s="26">
        <v>0</v>
      </c>
      <c r="L26" s="26">
        <v>0</v>
      </c>
      <c r="M26" s="15">
        <f t="shared" si="1"/>
        <v>0.33333333333333331</v>
      </c>
      <c r="N26" s="15">
        <f t="shared" si="0"/>
        <v>2</v>
      </c>
      <c r="O26" s="15">
        <f t="shared" si="0"/>
        <v>0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1</v>
      </c>
      <c r="K27" s="26">
        <v>0</v>
      </c>
      <c r="L27" s="26">
        <v>1</v>
      </c>
      <c r="M27" s="15" t="str">
        <f t="shared" si="1"/>
        <v>-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75</v>
      </c>
      <c r="D28" s="13">
        <f t="shared" ref="D28:L28" si="2">SUM(D11:D27)</f>
        <v>41</v>
      </c>
      <c r="E28" s="13">
        <f t="shared" si="2"/>
        <v>15</v>
      </c>
      <c r="F28" s="13">
        <f t="shared" si="2"/>
        <v>12</v>
      </c>
      <c r="G28" s="13">
        <f t="shared" si="2"/>
        <v>7</v>
      </c>
      <c r="H28" s="13">
        <f t="shared" si="2"/>
        <v>67</v>
      </c>
      <c r="I28" s="13">
        <f t="shared" si="2"/>
        <v>33</v>
      </c>
      <c r="J28" s="13">
        <f t="shared" si="2"/>
        <v>16</v>
      </c>
      <c r="K28" s="13">
        <f t="shared" si="2"/>
        <v>9</v>
      </c>
      <c r="L28" s="13">
        <f t="shared" si="2"/>
        <v>9</v>
      </c>
      <c r="M28" s="16">
        <f t="shared" si="1"/>
        <v>-0.10666666666666667</v>
      </c>
      <c r="N28" s="16">
        <f t="shared" si="0"/>
        <v>-0.1951219512195122</v>
      </c>
      <c r="O28" s="16">
        <f t="shared" si="0"/>
        <v>6.6666666666666666E-2</v>
      </c>
      <c r="P28" s="16">
        <f t="shared" si="0"/>
        <v>-0.25</v>
      </c>
      <c r="Q28" s="16">
        <f t="shared" si="0"/>
        <v>0.2857142857142857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2" spans="2:17" ht="44.25" customHeight="1" thickBot="1" x14ac:dyDescent="0.25">
      <c r="C32" s="59" t="s">
        <v>119</v>
      </c>
      <c r="D32" s="59"/>
      <c r="E32" s="59"/>
      <c r="F32" s="59"/>
      <c r="G32" s="39"/>
      <c r="H32" s="58" t="s">
        <v>120</v>
      </c>
      <c r="I32" s="59"/>
      <c r="J32" s="59"/>
      <c r="K32" s="59"/>
      <c r="L32" s="39"/>
      <c r="M32" s="58" t="s">
        <v>122</v>
      </c>
      <c r="N32" s="59"/>
      <c r="O32" s="59"/>
      <c r="P32" s="59"/>
      <c r="Q32" s="39"/>
    </row>
    <row r="33" spans="2:17" ht="44.25" customHeight="1" thickBot="1" x14ac:dyDescent="0.25">
      <c r="C33" s="49" t="s">
        <v>86</v>
      </c>
      <c r="D33" s="49"/>
      <c r="E33" s="49"/>
      <c r="F33" s="49"/>
      <c r="G33" s="50"/>
      <c r="H33" s="49" t="s">
        <v>86</v>
      </c>
      <c r="I33" s="49"/>
      <c r="J33" s="49"/>
      <c r="K33" s="49"/>
      <c r="L33" s="50"/>
      <c r="M33" s="49" t="s">
        <v>86</v>
      </c>
      <c r="N33" s="49"/>
      <c r="O33" s="49"/>
      <c r="P33" s="49"/>
      <c r="Q33" s="50"/>
    </row>
    <row r="34" spans="2:17" ht="44.25" customHeight="1" thickBot="1" x14ac:dyDescent="0.25">
      <c r="C34" s="11" t="s">
        <v>33</v>
      </c>
      <c r="D34" s="11" t="s">
        <v>87</v>
      </c>
      <c r="E34" s="11" t="s">
        <v>89</v>
      </c>
      <c r="F34" s="11" t="s">
        <v>88</v>
      </c>
      <c r="G34" s="11" t="s">
        <v>90</v>
      </c>
      <c r="H34" s="11" t="s">
        <v>33</v>
      </c>
      <c r="I34" s="11" t="s">
        <v>87</v>
      </c>
      <c r="J34" s="11" t="s">
        <v>89</v>
      </c>
      <c r="K34" s="11" t="s">
        <v>88</v>
      </c>
      <c r="L34" s="11" t="s">
        <v>90</v>
      </c>
      <c r="M34" s="11" t="s">
        <v>33</v>
      </c>
      <c r="N34" s="11" t="s">
        <v>87</v>
      </c>
      <c r="O34" s="11" t="s">
        <v>89</v>
      </c>
      <c r="P34" s="11" t="s">
        <v>88</v>
      </c>
      <c r="Q34" s="11" t="s">
        <v>90</v>
      </c>
    </row>
    <row r="35" spans="2:17" ht="20.100000000000001" customHeight="1" thickBot="1" x14ac:dyDescent="0.25">
      <c r="B35" s="5" t="s">
        <v>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15" t="str">
        <f>IF(C35=0,"-",IF(H35=0,"-",(H35-C35)/C35))</f>
        <v>-</v>
      </c>
      <c r="N35" s="15" t="str">
        <f t="shared" ref="N35:N52" si="3">IF(D35=0,"-",IF(I35=0,"-",(I35-D35)/D35))</f>
        <v>-</v>
      </c>
      <c r="O35" s="15" t="str">
        <f t="shared" ref="O35:O52" si="4">IF(E35=0,"-",IF(J35=0,"-",(J35-E35)/E35))</f>
        <v>-</v>
      </c>
      <c r="P35" s="15" t="str">
        <f t="shared" ref="P35:P52" si="5">IF(F35=0,"-",IF(K35=0,"-",(K35-F35)/F35))</f>
        <v>-</v>
      </c>
      <c r="Q35" s="15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15" t="str">
        <f t="shared" ref="M36:M52" si="7">IF(C36=0,"-",IF(H36=0,"-",(H36-C36)/C36))</f>
        <v>-</v>
      </c>
      <c r="N36" s="15" t="str">
        <f t="shared" si="3"/>
        <v>-</v>
      </c>
      <c r="O36" s="15" t="str">
        <f t="shared" si="4"/>
        <v>-</v>
      </c>
      <c r="P36" s="15" t="str">
        <f t="shared" si="5"/>
        <v>-</v>
      </c>
      <c r="Q36" s="15" t="str">
        <f t="shared" si="6"/>
        <v>-</v>
      </c>
    </row>
    <row r="37" spans="2:17" ht="20.100000000000001" customHeight="1" thickBot="1" x14ac:dyDescent="0.25">
      <c r="B37" s="6" t="s">
        <v>4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15" t="str">
        <f t="shared" si="7"/>
        <v>-</v>
      </c>
      <c r="N37" s="15" t="str">
        <f t="shared" si="3"/>
        <v>-</v>
      </c>
      <c r="O37" s="15" t="str">
        <f t="shared" si="4"/>
        <v>-</v>
      </c>
      <c r="P37" s="15" t="str">
        <f t="shared" si="5"/>
        <v>-</v>
      </c>
      <c r="Q37" s="15" t="str">
        <f t="shared" si="6"/>
        <v>-</v>
      </c>
    </row>
    <row r="38" spans="2:17" ht="20.100000000000001" customHeight="1" thickBot="1" x14ac:dyDescent="0.25">
      <c r="B38" s="6" t="s">
        <v>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15" t="str">
        <f t="shared" si="7"/>
        <v>-</v>
      </c>
      <c r="N38" s="15" t="str">
        <f t="shared" si="3"/>
        <v>-</v>
      </c>
      <c r="O38" s="15" t="str">
        <f t="shared" si="4"/>
        <v>-</v>
      </c>
      <c r="P38" s="15" t="str">
        <f t="shared" si="5"/>
        <v>-</v>
      </c>
      <c r="Q38" s="15" t="str">
        <f t="shared" si="6"/>
        <v>-</v>
      </c>
    </row>
    <row r="39" spans="2:17" ht="20.100000000000001" customHeight="1" thickBot="1" x14ac:dyDescent="0.25">
      <c r="B39" s="6" t="s">
        <v>6</v>
      </c>
      <c r="C39" s="26">
        <v>1</v>
      </c>
      <c r="D39" s="26">
        <v>0</v>
      </c>
      <c r="E39" s="26">
        <v>1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15" t="str">
        <f t="shared" si="7"/>
        <v>-</v>
      </c>
      <c r="N39" s="15" t="str">
        <f t="shared" si="3"/>
        <v>-</v>
      </c>
      <c r="O39" s="15" t="str">
        <f t="shared" si="4"/>
        <v>-</v>
      </c>
      <c r="P39" s="15" t="str">
        <f t="shared" si="5"/>
        <v>-</v>
      </c>
      <c r="Q39" s="15" t="str">
        <f t="shared" si="6"/>
        <v>-</v>
      </c>
    </row>
    <row r="40" spans="2:17" ht="20.100000000000001" customHeight="1" thickBot="1" x14ac:dyDescent="0.25">
      <c r="B40" s="6" t="s">
        <v>7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15" t="str">
        <f t="shared" si="7"/>
        <v>-</v>
      </c>
      <c r="N40" s="15" t="str">
        <f t="shared" si="3"/>
        <v>-</v>
      </c>
      <c r="O40" s="15" t="str">
        <f t="shared" si="4"/>
        <v>-</v>
      </c>
      <c r="P40" s="15" t="str">
        <f t="shared" si="5"/>
        <v>-</v>
      </c>
      <c r="Q40" s="15" t="str">
        <f t="shared" si="6"/>
        <v>-</v>
      </c>
    </row>
    <row r="41" spans="2:17" ht="20.100000000000001" customHeight="1" thickBot="1" x14ac:dyDescent="0.25">
      <c r="B41" s="6" t="s">
        <v>8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15" t="str">
        <f t="shared" si="7"/>
        <v>-</v>
      </c>
      <c r="N41" s="15" t="str">
        <f t="shared" si="3"/>
        <v>-</v>
      </c>
      <c r="O41" s="15" t="str">
        <f t="shared" si="4"/>
        <v>-</v>
      </c>
      <c r="P41" s="15" t="str">
        <f t="shared" si="5"/>
        <v>-</v>
      </c>
      <c r="Q41" s="15" t="str">
        <f t="shared" si="6"/>
        <v>-</v>
      </c>
    </row>
    <row r="42" spans="2:17" ht="20.100000000000001" customHeight="1" thickBot="1" x14ac:dyDescent="0.25">
      <c r="B42" s="6" t="s">
        <v>9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15" t="str">
        <f t="shared" si="7"/>
        <v>-</v>
      </c>
      <c r="N42" s="15" t="str">
        <f t="shared" si="3"/>
        <v>-</v>
      </c>
      <c r="O42" s="15" t="str">
        <f t="shared" si="4"/>
        <v>-</v>
      </c>
      <c r="P42" s="15" t="str">
        <f t="shared" si="5"/>
        <v>-</v>
      </c>
      <c r="Q42" s="15" t="str">
        <f t="shared" si="6"/>
        <v>-</v>
      </c>
    </row>
    <row r="43" spans="2:17" ht="20.100000000000001" customHeight="1" thickBot="1" x14ac:dyDescent="0.25">
      <c r="B43" s="6" t="s">
        <v>10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15" t="str">
        <f t="shared" si="7"/>
        <v>-</v>
      </c>
      <c r="N43" s="15" t="str">
        <f t="shared" si="3"/>
        <v>-</v>
      </c>
      <c r="O43" s="15" t="str">
        <f t="shared" si="4"/>
        <v>-</v>
      </c>
      <c r="P43" s="15" t="str">
        <f t="shared" si="5"/>
        <v>-</v>
      </c>
      <c r="Q43" s="15" t="str">
        <f t="shared" si="6"/>
        <v>-</v>
      </c>
    </row>
    <row r="44" spans="2:17" ht="20.100000000000001" customHeight="1" thickBot="1" x14ac:dyDescent="0.25">
      <c r="B44" s="6" t="s">
        <v>11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15" t="str">
        <f t="shared" si="7"/>
        <v>-</v>
      </c>
      <c r="N44" s="15" t="str">
        <f t="shared" si="3"/>
        <v>-</v>
      </c>
      <c r="O44" s="15" t="str">
        <f t="shared" si="4"/>
        <v>-</v>
      </c>
      <c r="P44" s="15" t="str">
        <f t="shared" si="5"/>
        <v>-</v>
      </c>
      <c r="Q44" s="15" t="str">
        <f t="shared" si="6"/>
        <v>-</v>
      </c>
    </row>
    <row r="45" spans="2:17" ht="20.100000000000001" customHeight="1" thickBot="1" x14ac:dyDescent="0.25">
      <c r="B45" s="6" t="s">
        <v>12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15" t="str">
        <f t="shared" si="7"/>
        <v>-</v>
      </c>
      <c r="N45" s="15" t="str">
        <f t="shared" si="3"/>
        <v>-</v>
      </c>
      <c r="O45" s="15" t="str">
        <f t="shared" si="4"/>
        <v>-</v>
      </c>
      <c r="P45" s="15" t="str">
        <f t="shared" si="5"/>
        <v>-</v>
      </c>
      <c r="Q45" s="15" t="str">
        <f t="shared" si="6"/>
        <v>-</v>
      </c>
    </row>
    <row r="46" spans="2:17" ht="20.100000000000001" customHeight="1" thickBot="1" x14ac:dyDescent="0.25">
      <c r="B46" s="6" t="s">
        <v>13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15" t="str">
        <f t="shared" si="7"/>
        <v>-</v>
      </c>
      <c r="N46" s="15" t="str">
        <f t="shared" si="3"/>
        <v>-</v>
      </c>
      <c r="O46" s="15" t="str">
        <f t="shared" si="4"/>
        <v>-</v>
      </c>
      <c r="P46" s="15" t="str">
        <f t="shared" si="5"/>
        <v>-</v>
      </c>
      <c r="Q46" s="15" t="str">
        <f t="shared" si="6"/>
        <v>-</v>
      </c>
    </row>
    <row r="47" spans="2:17" ht="20.100000000000001" customHeight="1" thickBot="1" x14ac:dyDescent="0.25">
      <c r="B47" s="6" t="s">
        <v>14</v>
      </c>
      <c r="C47" s="26">
        <v>1</v>
      </c>
      <c r="D47" s="26">
        <v>0</v>
      </c>
      <c r="E47" s="26">
        <v>0</v>
      </c>
      <c r="F47" s="26">
        <v>0</v>
      </c>
      <c r="G47" s="26">
        <v>1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15" t="str">
        <f t="shared" si="7"/>
        <v>-</v>
      </c>
      <c r="N47" s="15" t="str">
        <f t="shared" si="3"/>
        <v>-</v>
      </c>
      <c r="O47" s="15" t="str">
        <f t="shared" si="4"/>
        <v>-</v>
      </c>
      <c r="P47" s="15" t="str">
        <f t="shared" si="5"/>
        <v>-</v>
      </c>
      <c r="Q47" s="15" t="str">
        <f t="shared" si="6"/>
        <v>-</v>
      </c>
    </row>
    <row r="48" spans="2:17" ht="20.100000000000001" customHeight="1" thickBot="1" x14ac:dyDescent="0.25">
      <c r="B48" s="6" t="s">
        <v>15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15" t="str">
        <f t="shared" si="7"/>
        <v>-</v>
      </c>
      <c r="N48" s="15" t="str">
        <f t="shared" si="3"/>
        <v>-</v>
      </c>
      <c r="O48" s="15" t="str">
        <f t="shared" si="4"/>
        <v>-</v>
      </c>
      <c r="P48" s="15" t="str">
        <f t="shared" si="5"/>
        <v>-</v>
      </c>
      <c r="Q48" s="15" t="str">
        <f t="shared" si="6"/>
        <v>-</v>
      </c>
    </row>
    <row r="49" spans="2:17" ht="20.100000000000001" customHeight="1" thickBot="1" x14ac:dyDescent="0.25">
      <c r="B49" s="6" t="s">
        <v>16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15" t="str">
        <f t="shared" si="7"/>
        <v>-</v>
      </c>
      <c r="N49" s="15" t="str">
        <f t="shared" si="3"/>
        <v>-</v>
      </c>
      <c r="O49" s="15" t="str">
        <f t="shared" si="4"/>
        <v>-</v>
      </c>
      <c r="P49" s="15" t="str">
        <f t="shared" si="5"/>
        <v>-</v>
      </c>
      <c r="Q49" s="15" t="str">
        <f t="shared" si="6"/>
        <v>-</v>
      </c>
    </row>
    <row r="50" spans="2:17" ht="20.100000000000001" customHeight="1" thickBot="1" x14ac:dyDescent="0.25">
      <c r="B50" s="7" t="s">
        <v>17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15" t="str">
        <f t="shared" si="7"/>
        <v>-</v>
      </c>
      <c r="N50" s="15" t="str">
        <f t="shared" si="3"/>
        <v>-</v>
      </c>
      <c r="O50" s="15" t="str">
        <f t="shared" si="4"/>
        <v>-</v>
      </c>
      <c r="P50" s="15" t="str">
        <f t="shared" si="5"/>
        <v>-</v>
      </c>
      <c r="Q50" s="15" t="str">
        <f t="shared" si="6"/>
        <v>-</v>
      </c>
    </row>
    <row r="51" spans="2:17" ht="20.100000000000001" customHeight="1" thickBot="1" x14ac:dyDescent="0.25">
      <c r="B51" s="8" t="s">
        <v>18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15" t="str">
        <f t="shared" si="7"/>
        <v>-</v>
      </c>
      <c r="N51" s="15" t="str">
        <f t="shared" si="3"/>
        <v>-</v>
      </c>
      <c r="O51" s="15" t="str">
        <f t="shared" si="4"/>
        <v>-</v>
      </c>
      <c r="P51" s="15" t="str">
        <f t="shared" si="5"/>
        <v>-</v>
      </c>
      <c r="Q51" s="15" t="str">
        <f t="shared" si="6"/>
        <v>-</v>
      </c>
    </row>
    <row r="52" spans="2:17" ht="20.100000000000001" customHeight="1" thickBot="1" x14ac:dyDescent="0.25">
      <c r="B52" s="9" t="s">
        <v>19</v>
      </c>
      <c r="C52" s="13">
        <f>SUM(C35:C51)</f>
        <v>2</v>
      </c>
      <c r="D52" s="13">
        <f t="shared" ref="D52:L52" si="8">SUM(D35:D51)</f>
        <v>0</v>
      </c>
      <c r="E52" s="13">
        <f t="shared" si="8"/>
        <v>1</v>
      </c>
      <c r="F52" s="13">
        <f t="shared" si="8"/>
        <v>0</v>
      </c>
      <c r="G52" s="13">
        <f t="shared" si="8"/>
        <v>1</v>
      </c>
      <c r="H52" s="13">
        <f t="shared" si="8"/>
        <v>0</v>
      </c>
      <c r="I52" s="13">
        <f t="shared" si="8"/>
        <v>0</v>
      </c>
      <c r="J52" s="13">
        <f t="shared" si="8"/>
        <v>0</v>
      </c>
      <c r="K52" s="13">
        <f t="shared" si="8"/>
        <v>0</v>
      </c>
      <c r="L52" s="13">
        <f t="shared" si="8"/>
        <v>0</v>
      </c>
      <c r="M52" s="16" t="str">
        <f t="shared" si="7"/>
        <v>-</v>
      </c>
      <c r="N52" s="16" t="str">
        <f t="shared" si="3"/>
        <v>-</v>
      </c>
      <c r="O52" s="16" t="str">
        <f t="shared" si="4"/>
        <v>-</v>
      </c>
      <c r="P52" s="16" t="str">
        <f t="shared" si="5"/>
        <v>-</v>
      </c>
      <c r="Q52" s="16" t="str">
        <f t="shared" si="6"/>
        <v>-</v>
      </c>
    </row>
    <row r="53" spans="2:17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</row>
  </sheetData>
  <mergeCells count="12">
    <mergeCell ref="C9:G9"/>
    <mergeCell ref="H9:L9"/>
    <mergeCell ref="M9:Q9"/>
    <mergeCell ref="C8:G8"/>
    <mergeCell ref="H8:L8"/>
    <mergeCell ref="M8:Q8"/>
    <mergeCell ref="C32:G32"/>
    <mergeCell ref="H32:L32"/>
    <mergeCell ref="M32:Q32"/>
    <mergeCell ref="C33:G33"/>
    <mergeCell ref="H33:L33"/>
    <mergeCell ref="M33:Q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2019-09-06T09:56:12Z</cp:lastPrinted>
  <dcterms:created xsi:type="dcterms:W3CDTF">2018-12-11T12:27:19Z</dcterms:created>
  <dcterms:modified xsi:type="dcterms:W3CDTF">2022-12-02T10:44:02Z</dcterms:modified>
</cp:coreProperties>
</file>